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ustomProperty2.bin" ContentType="application/vnd.openxmlformats-officedocument.spreadsheetml.customProperty"/>
  <Override PartName="/xl/tables/table1.xml" ContentType="application/vnd.openxmlformats-officedocument.spreadsheetml.table+xml"/>
  <Override PartName="/xl/customProperty3.bin" ContentType="application/vnd.openxmlformats-officedocument.spreadsheetml.customProperty"/>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https://stedingroep-my.sharepoint.com/personal/job_vanderlinden_stedin_net/Documents/Documenten/Website/Inkoop en Aanbesteding/"/>
    </mc:Choice>
  </mc:AlternateContent>
  <xr:revisionPtr revIDLastSave="33" documentId="8_{98335C73-6C49-48EA-849F-65C7ED96C667}" xr6:coauthVersionLast="47" xr6:coauthVersionMax="47" xr10:uidLastSave="{12FAF892-15B9-471A-B97A-E78932113ED9}"/>
  <bookViews>
    <workbookView xWindow="-120" yWindow="-120" windowWidth="29040" windowHeight="15840" xr2:uid="{00000000-000D-0000-FFFF-FFFF00000000}"/>
  </bookViews>
  <sheets>
    <sheet name="Introduction" sheetId="4" r:id="rId1"/>
    <sheet name="Legend" sheetId="3" r:id="rId2"/>
    <sheet name="Material passport" sheetId="2" r:id="rId3"/>
    <sheet name="Material list"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2" l="1"/>
  <c r="N14" i="2"/>
  <c r="O14" i="2" s="1"/>
  <c r="D1" i="1" l="1"/>
  <c r="P64" i="2"/>
  <c r="N52" i="2"/>
  <c r="Q14" i="2"/>
  <c r="I4" i="2"/>
  <c r="O66" i="2"/>
  <c r="O65" i="2"/>
  <c r="O64" i="2"/>
  <c r="O63" i="2"/>
  <c r="O62" i="2"/>
  <c r="O61" i="2"/>
  <c r="O60" i="2"/>
  <c r="O59" i="2"/>
  <c r="O58" i="2"/>
  <c r="O57" i="2"/>
  <c r="O55" i="2"/>
  <c r="O54" i="2"/>
  <c r="O53" i="2"/>
  <c r="O52" i="2"/>
  <c r="O51" i="2"/>
  <c r="O50" i="2"/>
  <c r="O49" i="2"/>
  <c r="O48" i="2"/>
  <c r="O47" i="2"/>
  <c r="O46" i="2"/>
  <c r="O44" i="2"/>
  <c r="O43" i="2"/>
  <c r="O42" i="2"/>
  <c r="O41" i="2"/>
  <c r="O40" i="2"/>
  <c r="O39" i="2"/>
  <c r="O38" i="2"/>
  <c r="O37" i="2"/>
  <c r="O36" i="2"/>
  <c r="O35" i="2"/>
  <c r="O33" i="2"/>
  <c r="O32" i="2"/>
  <c r="O31" i="2"/>
  <c r="O30" i="2"/>
  <c r="O29" i="2"/>
  <c r="O28" i="2"/>
  <c r="O27" i="2"/>
  <c r="O26" i="2"/>
  <c r="O25" i="2"/>
  <c r="O24" i="2"/>
  <c r="N66" i="2"/>
  <c r="N65" i="2"/>
  <c r="N64" i="2"/>
  <c r="N63" i="2"/>
  <c r="N62" i="2"/>
  <c r="N61" i="2"/>
  <c r="N60" i="2"/>
  <c r="N59" i="2"/>
  <c r="N58" i="2"/>
  <c r="N57" i="2"/>
  <c r="N55" i="2"/>
  <c r="N54" i="2"/>
  <c r="N53" i="2"/>
  <c r="N51" i="2"/>
  <c r="N50" i="2"/>
  <c r="N49" i="2"/>
  <c r="N48" i="2"/>
  <c r="N47" i="2"/>
  <c r="N46" i="2"/>
  <c r="N44" i="2"/>
  <c r="N43" i="2"/>
  <c r="N42" i="2"/>
  <c r="N41" i="2"/>
  <c r="N40" i="2"/>
  <c r="N39" i="2"/>
  <c r="N38" i="2"/>
  <c r="N37" i="2"/>
  <c r="N36" i="2"/>
  <c r="N35" i="2"/>
  <c r="N33" i="2"/>
  <c r="N32" i="2"/>
  <c r="N31" i="2"/>
  <c r="N30" i="2"/>
  <c r="N29" i="2"/>
  <c r="N28" i="2"/>
  <c r="N27" i="2"/>
  <c r="N26" i="2"/>
  <c r="N25" i="2"/>
  <c r="N24" i="2"/>
  <c r="N15" i="2"/>
  <c r="O15" i="2" s="1"/>
  <c r="N16" i="2"/>
  <c r="O16" i="2" s="1"/>
  <c r="N17" i="2"/>
  <c r="O17" i="2" s="1"/>
  <c r="N18" i="2"/>
  <c r="O18" i="2" s="1"/>
  <c r="N19" i="2"/>
  <c r="O19" i="2" s="1"/>
  <c r="N20" i="2"/>
  <c r="O20" i="2" s="1"/>
  <c r="N21" i="2"/>
  <c r="O21" i="2" s="1"/>
  <c r="N22" i="2"/>
  <c r="O22" i="2" s="1"/>
  <c r="N13" i="2"/>
  <c r="O13" i="2" s="1"/>
  <c r="P15" i="2"/>
  <c r="P16" i="2"/>
  <c r="P17" i="2"/>
  <c r="P18" i="2"/>
  <c r="P19" i="2"/>
  <c r="Q15" i="2"/>
  <c r="Q16" i="2"/>
  <c r="Q17" i="2"/>
  <c r="Q18" i="2"/>
  <c r="Q19" i="2"/>
  <c r="Q20" i="2"/>
  <c r="Q21" i="2"/>
  <c r="Q22" i="2"/>
  <c r="P20" i="2"/>
  <c r="P21" i="2"/>
  <c r="P22" i="2"/>
  <c r="P13" i="2"/>
  <c r="Q29" i="2"/>
  <c r="Q13" i="2"/>
  <c r="I6" i="2" l="1"/>
  <c r="P46" i="2" l="1"/>
  <c r="P47" i="2"/>
  <c r="P48" i="2"/>
  <c r="P49" i="2"/>
  <c r="P50" i="2"/>
  <c r="P51" i="2"/>
  <c r="P52" i="2"/>
  <c r="P53" i="2"/>
  <c r="P54" i="2"/>
  <c r="P55" i="2"/>
  <c r="Q46" i="2"/>
  <c r="Q47" i="2"/>
  <c r="Q48" i="2"/>
  <c r="Q49" i="2"/>
  <c r="Q50" i="2"/>
  <c r="Q51" i="2"/>
  <c r="Q52" i="2"/>
  <c r="Q53" i="2"/>
  <c r="Q54" i="2"/>
  <c r="Q55" i="2"/>
  <c r="P57" i="2"/>
  <c r="P58" i="2"/>
  <c r="P59" i="2"/>
  <c r="P60" i="2"/>
  <c r="P61" i="2"/>
  <c r="Q57" i="2"/>
  <c r="Q58" i="2"/>
  <c r="Q59" i="2"/>
  <c r="Q60" i="2"/>
  <c r="Q61" i="2"/>
  <c r="P62" i="2"/>
  <c r="P63" i="2"/>
  <c r="Q62" i="2"/>
  <c r="Q63" i="2"/>
  <c r="Q64" i="2"/>
  <c r="P24" i="2"/>
  <c r="P25" i="2"/>
  <c r="P26" i="2"/>
  <c r="Q24" i="2"/>
  <c r="Q25" i="2"/>
  <c r="Q26" i="2"/>
  <c r="P29" i="2"/>
  <c r="P30" i="2"/>
  <c r="P31" i="2"/>
  <c r="P32" i="2"/>
  <c r="P33" i="2"/>
  <c r="P35" i="2"/>
  <c r="Q30" i="2"/>
  <c r="Q31" i="2"/>
  <c r="Q32" i="2"/>
  <c r="Q33" i="2"/>
  <c r="Q35" i="2"/>
  <c r="P41" i="2"/>
  <c r="Q41" i="2"/>
  <c r="P43" i="2" l="1"/>
  <c r="Q43" i="2"/>
  <c r="P42" i="2" l="1"/>
  <c r="Q42" i="2"/>
  <c r="P44" i="2"/>
  <c r="Q44" i="2"/>
  <c r="C1" i="1" l="1"/>
  <c r="E1" i="1" l="1"/>
  <c r="P37" i="2"/>
  <c r="P38" i="2"/>
  <c r="P39" i="2"/>
  <c r="P40" i="2"/>
  <c r="P65" i="2"/>
  <c r="P66" i="2"/>
  <c r="I5" i="2" s="1"/>
  <c r="Q37" i="2"/>
  <c r="Q38" i="2"/>
  <c r="Q39" i="2"/>
  <c r="Q40" i="2"/>
  <c r="Q65" i="2"/>
  <c r="Q66" i="2"/>
  <c r="Q27" i="2"/>
  <c r="Q28" i="2"/>
  <c r="Q36" i="2"/>
  <c r="P27" i="2"/>
  <c r="P28" i="2"/>
  <c r="P36" i="2"/>
  <c r="F1" i="1" l="1"/>
  <c r="G1" i="1" s="1"/>
  <c r="H1" i="1" s="1"/>
  <c r="I1" i="1" l="1"/>
  <c r="J1" i="1" s="1"/>
  <c r="K1" i="1" s="1"/>
</calcChain>
</file>

<file path=xl/sharedStrings.xml><?xml version="1.0" encoding="utf-8"?>
<sst xmlns="http://schemas.openxmlformats.org/spreadsheetml/2006/main" count="406" uniqueCount="172">
  <si>
    <t xml:space="preserve">Version </t>
  </si>
  <si>
    <t>Goal of the template</t>
  </si>
  <si>
    <t>Overall information (above table)</t>
  </si>
  <si>
    <t xml:space="preserve">Input or calculated automatically? </t>
  </si>
  <si>
    <t>General information</t>
  </si>
  <si>
    <t>Supplier</t>
  </si>
  <si>
    <t>Official registred name of the supplier</t>
  </si>
  <si>
    <t>Input</t>
  </si>
  <si>
    <t>Product name</t>
  </si>
  <si>
    <t>Product name, as used in the systems of the network company</t>
  </si>
  <si>
    <t>Start date</t>
  </si>
  <si>
    <t>Date at which the pasport becomes active, and from which moment on the network company will use the results in its analyses and reports</t>
  </si>
  <si>
    <t>Product number</t>
  </si>
  <si>
    <t>Product number as used by Seller in its logistic stystem</t>
  </si>
  <si>
    <t>Summary</t>
  </si>
  <si>
    <t>Total weight</t>
  </si>
  <si>
    <t>Total weight of the product</t>
  </si>
  <si>
    <t>Calculated automatically</t>
  </si>
  <si>
    <t>Circularity in</t>
  </si>
  <si>
    <t xml:space="preserve">Circularity score of the used product. Calculated as the weighted average percentage of recycled material. </t>
  </si>
  <si>
    <t>Circularity total</t>
  </si>
  <si>
    <t xml:space="preserve">Total circularity score of the product. Calculated as the weighted average of circularity scores, therefore taking into account both the percentage of recycled material and recylable material. </t>
  </si>
  <si>
    <t>Validation</t>
  </si>
  <si>
    <t>Name</t>
  </si>
  <si>
    <t>Name of the person signing the passport</t>
  </si>
  <si>
    <t>Function</t>
  </si>
  <si>
    <t>Function of the person signing the passport (Should be C-level or national equivalent)</t>
  </si>
  <si>
    <t>KIWA Covenant Certificate Nr</t>
  </si>
  <si>
    <t>Number of the KIWA covenant certificate. With this covenant the supplier can let an independent company confirm the correctness of the material passport</t>
  </si>
  <si>
    <t>Issue date KIWA Covenant</t>
  </si>
  <si>
    <t>Issue date of the KIWA Covenant certificate</t>
  </si>
  <si>
    <t>Signature</t>
  </si>
  <si>
    <t>Signature of the person signing the passport</t>
  </si>
  <si>
    <t>Resource information (table, information to be filled in)</t>
  </si>
  <si>
    <t>Resource information</t>
  </si>
  <si>
    <t>Material</t>
  </si>
  <si>
    <r>
      <t>Material selected from the list of available materials. It does include "Other" and "Unknown" but suppliers are encouraged to keep the use of those categories to a minimum. If a supplier feels another material category should be added, Alliander</t>
    </r>
    <r>
      <rPr>
        <b/>
        <sz val="11"/>
        <color theme="1"/>
        <rFont val="Arial"/>
        <family val="2"/>
      </rPr>
      <t xml:space="preserve"> </t>
    </r>
    <r>
      <rPr>
        <sz val="11"/>
        <color theme="1"/>
        <rFont val="Arial"/>
        <family val="2"/>
      </rPr>
      <t>can be contacted.</t>
    </r>
  </si>
  <si>
    <t>Unit</t>
  </si>
  <si>
    <t>Unit for which the weight is filled in (for example M, KM, Unit)</t>
  </si>
  <si>
    <t>Measured Quantity</t>
  </si>
  <si>
    <t>The unit of measurement used. For example, 1000 in combination with M(eter) gives 1000 meter as unit of measurement</t>
  </si>
  <si>
    <t>Weight (g)</t>
  </si>
  <si>
    <t>Weight of the material in grams</t>
  </si>
  <si>
    <t>Recycled (%)</t>
  </si>
  <si>
    <t>Percentage of the material that is recyled/non-virgin</t>
  </si>
  <si>
    <t>Recyclable (%)</t>
  </si>
  <si>
    <t>Percentage of the material that is recylable. If a KIWA covenant is applicable only 0% or 100% can be used. Recyclability should be judged by current technological and economical standards. No assumpitons are allowed for further innovations or market developments that would make a material stream more recylable. If either of those two instances occur, the pasport can be updated and a new iteration will be used by buyer.</t>
  </si>
  <si>
    <t>Suppliers and source of the material</t>
  </si>
  <si>
    <t>Supplier/Producer (Tier 1)</t>
  </si>
  <si>
    <t>Supplier/producer that supplies the material/product to the company</t>
  </si>
  <si>
    <t>(Base) Product</t>
  </si>
  <si>
    <t>Base product that the tier 1 supplier/producer supplies to the company</t>
  </si>
  <si>
    <t>Supplier/Producer (Tier 2)</t>
  </si>
  <si>
    <t>Tier 2 supplier/producer that supplies to the tier 1 supplier/producer</t>
  </si>
  <si>
    <t>Source</t>
  </si>
  <si>
    <t xml:space="preserve">Source of the material used in the product, for example "bauxite mining" or "PE recycling within the EU", etc. </t>
  </si>
  <si>
    <t>(Base) material</t>
  </si>
  <si>
    <t>Base material used to make the material (if applicable)</t>
  </si>
  <si>
    <t>Resource information (table, automatically calculated fields)</t>
  </si>
  <si>
    <t>Scores</t>
  </si>
  <si>
    <t>Circularity (%)</t>
  </si>
  <si>
    <t xml:space="preserve">The circularity score of the material based on the percentages of recyled and recylable attributed to the material. This is calculated as the average percentage of both recycled material and recyclable material. </t>
  </si>
  <si>
    <t>Circular (g)</t>
  </si>
  <si>
    <t xml:space="preserve">The amount of circular material in grams. Calculated as the weight multiplied by the circularity score. </t>
  </si>
  <si>
    <t>Recyled (g)</t>
  </si>
  <si>
    <t xml:space="preserve">The amount of recyled material in grams. Calculated as the weight multiplied by the recycled percentage. </t>
  </si>
  <si>
    <t>Recylable (g)</t>
  </si>
  <si>
    <t xml:space="preserve">The amount of recylable material in grams. Calculated as the weight multiplied by the recyclable percentage. </t>
  </si>
  <si>
    <t>Supplier:</t>
  </si>
  <si>
    <t>Total weight (g)</t>
  </si>
  <si>
    <t>Product name:</t>
  </si>
  <si>
    <t>Start date:</t>
  </si>
  <si>
    <t xml:space="preserve">Product number: </t>
  </si>
  <si>
    <t>Issue date KIWA Certificate</t>
  </si>
  <si>
    <t>Part</t>
  </si>
  <si>
    <t>Recycled (g)</t>
  </si>
  <si>
    <t>Recyclable (g)</t>
  </si>
  <si>
    <t>Part X1</t>
  </si>
  <si>
    <t>Copper (electronic purity)</t>
  </si>
  <si>
    <t>M</t>
  </si>
  <si>
    <t>Paper</t>
  </si>
  <si>
    <t>Part X2</t>
  </si>
  <si>
    <t>Part X3</t>
  </si>
  <si>
    <t>Part X4</t>
  </si>
  <si>
    <t>Part X5</t>
  </si>
  <si>
    <t>Type</t>
  </si>
  <si>
    <t>Likely recycled</t>
  </si>
  <si>
    <t>Max Recyled</t>
  </si>
  <si>
    <t>Max R/D recycled</t>
  </si>
  <si>
    <t>Likely recylability</t>
  </si>
  <si>
    <t>Max recyclability</t>
  </si>
  <si>
    <t>Max R/D recyclability</t>
  </si>
  <si>
    <t>Limits recyclebility</t>
  </si>
  <si>
    <t>Remarks</t>
  </si>
  <si>
    <t>Aluminium (alloys)</t>
  </si>
  <si>
    <t>Metal</t>
  </si>
  <si>
    <t>R</t>
  </si>
  <si>
    <t xml:space="preserve">Aluminium (electronic purity) </t>
  </si>
  <si>
    <t>N.A.</t>
  </si>
  <si>
    <t>Aluminium (Green Certified)</t>
  </si>
  <si>
    <t>Alumiium ASI certified</t>
  </si>
  <si>
    <t>Brass</t>
  </si>
  <si>
    <t>Circuit board</t>
  </si>
  <si>
    <t>Other</t>
  </si>
  <si>
    <t>D</t>
  </si>
  <si>
    <t>Cement (CEM I)</t>
  </si>
  <si>
    <t>Binder</t>
  </si>
  <si>
    <t>Cement (Cem II)</t>
  </si>
  <si>
    <t>Cement (Cem III/A)</t>
  </si>
  <si>
    <t>Cement (CEM III/B)</t>
  </si>
  <si>
    <t>Cement (Other)</t>
  </si>
  <si>
    <t>Copper (mechanical purity)</t>
  </si>
  <si>
    <t>Copper (tinned)</t>
  </si>
  <si>
    <t xml:space="preserve">Clay Expanded (for concrete - Bläthon) </t>
  </si>
  <si>
    <t>Stone</t>
  </si>
  <si>
    <t>Fiberglass</t>
  </si>
  <si>
    <t>Glue</t>
  </si>
  <si>
    <t>YES</t>
  </si>
  <si>
    <t xml:space="preserve">The recyclebility of this material is limited when it is glued. </t>
  </si>
  <si>
    <t>Grit (stone for concrete)</t>
  </si>
  <si>
    <t>Gold</t>
  </si>
  <si>
    <t xml:space="preserve">HDPE </t>
  </si>
  <si>
    <t>Plastic</t>
  </si>
  <si>
    <t>HDPE Recycled</t>
  </si>
  <si>
    <t>Ink</t>
  </si>
  <si>
    <t>Iron</t>
  </si>
  <si>
    <t>Lead</t>
  </si>
  <si>
    <t>In cable</t>
  </si>
  <si>
    <t>Nickel</t>
  </si>
  <si>
    <t>Oil Standard Mineral</t>
  </si>
  <si>
    <t>Oil</t>
  </si>
  <si>
    <t>Oil Recyclet Minaral</t>
  </si>
  <si>
    <t>Oil Biobased Ester</t>
  </si>
  <si>
    <t>Paint</t>
  </si>
  <si>
    <t>PBT</t>
  </si>
  <si>
    <t>PC</t>
  </si>
  <si>
    <t>PC GF10%</t>
  </si>
  <si>
    <t>PE standaard</t>
  </si>
  <si>
    <t>- The recyclebility of this material is limited when it is glued. 
- This material is used in multiple assets, in which recyclebility differs.</t>
  </si>
  <si>
    <t>Mechanical recycled PE</t>
  </si>
  <si>
    <t>Biobased recycliet PE</t>
  </si>
  <si>
    <t>PET</t>
  </si>
  <si>
    <t>PP</t>
  </si>
  <si>
    <t>PP (semicon)</t>
  </si>
  <si>
    <t xml:space="preserve">Pressboard </t>
  </si>
  <si>
    <t xml:space="preserve">Because the paper is polluted with oil there are limits to its recyclebility. This is industrial waste. </t>
  </si>
  <si>
    <t>PVC</t>
  </si>
  <si>
    <t>Rubber (not crosslinked)</t>
  </si>
  <si>
    <t>Sand for concrete</t>
  </si>
  <si>
    <t>Silica</t>
  </si>
  <si>
    <t>Silver</t>
  </si>
  <si>
    <t>Steel</t>
  </si>
  <si>
    <t>Steel (carbon steel)</t>
  </si>
  <si>
    <t>Steel (grain oriented electrical steel)</t>
  </si>
  <si>
    <t>Steel (CO2 reduced grain oriented electrical steel)</t>
  </si>
  <si>
    <t>Steel (Circular CO2 reduced G O eletrical steel)</t>
  </si>
  <si>
    <t>Metaal</t>
  </si>
  <si>
    <t>Steel (stainless steel)</t>
  </si>
  <si>
    <t>Steel (zinc plated)</t>
  </si>
  <si>
    <t>Tin</t>
  </si>
  <si>
    <t>Unknown</t>
  </si>
  <si>
    <t>Water for concrete</t>
  </si>
  <si>
    <t>Water</t>
  </si>
  <si>
    <t xml:space="preserve">Waterblocking tapes </t>
  </si>
  <si>
    <t>Wood A Quality</t>
  </si>
  <si>
    <t>Wood</t>
  </si>
  <si>
    <t>Wood B Quality</t>
  </si>
  <si>
    <t xml:space="preserve">XLPE Insulation (natural) </t>
  </si>
  <si>
    <t>The recyclebility of this material is limited as it is assumed to be glued.</t>
  </si>
  <si>
    <t>XLPE Semiconductive (black with carbon)</t>
  </si>
  <si>
    <t xml:space="preserve">Zinc  </t>
  </si>
  <si>
    <t>Dear supplier,
You hereby receive the raw material passport from Stedin. The format for this passport has been developed in collaboration with Dutch network operators Liander, Enexis, Gasunie and Stedin. 
Please note that the formats from the network operators are comparable but can differ slightly on specific structure and content. 
We will ask suppliers to complete a raw materials passport for all our primary assets, such as installations, cables and pipes. This passport provides insight into the raw materials and materials the product consists of, how much recycled material it contains and to what extent the product can be recycled or reused at the end of its life. The results will be used to increase insight into the degree of circularity and  will be translated into Circular Purching Indidators, which will be published in the Annual Reports of the network operators. The passport is also used to identify possibilities for making grid components more sustaineble, thus forming a foundation for relevant product delevelopment programs. Finally, the passport provides information necessary for reporting according to the EU CSRD regulation. All network operators will  make specific agreements with their suppliers about the content of the passport and regarding and data use and privacy. 
On the following tabs you will find an explanation of how we have defined circularity, how we have translated this into this raw materials passport, and the input sheets where the data for the asset in question can be entered.
We sincerely thank you for the collaboration; let’s move towards a sustainable and circular infrastructure sector together!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</si>
</sst>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 #,##0.00_-;_-* &quot;-&quot;??_-;_-@_-"/>
    <numFmt numFmtId="165" formatCode="#,##0.00_ ;\-#,##0.00\ "/>
  </numFmts>
  <fonts count="18">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96C8D4"/>
      <name val="Calibri"/>
      <family val="2"/>
      <scheme val="minor"/>
    </font>
    <font>
      <b/>
      <sz val="11"/>
      <color theme="1"/>
      <name val="Arial Vet"/>
    </font>
    <font>
      <sz val="11"/>
      <color theme="1"/>
      <name val="Arial"/>
      <family val="2"/>
    </font>
    <font>
      <sz val="11"/>
      <color theme="1"/>
      <name val="Arial Vet"/>
    </font>
    <font>
      <sz val="11"/>
      <name val="Arial"/>
      <family val="2"/>
    </font>
    <font>
      <i/>
      <sz val="11"/>
      <name val="Arial Cursief"/>
    </font>
    <font>
      <b/>
      <sz val="11"/>
      <color theme="0"/>
      <name val="Arial Vet"/>
    </font>
    <font>
      <sz val="11"/>
      <color theme="0"/>
      <name val="Arial"/>
      <family val="2"/>
    </font>
    <font>
      <sz val="11"/>
      <color theme="0"/>
      <name val="Arial Vet"/>
    </font>
    <font>
      <b/>
      <sz val="11"/>
      <color theme="0"/>
      <name val="Arial"/>
      <family val="2"/>
    </font>
    <font>
      <b/>
      <sz val="11"/>
      <color theme="1"/>
      <name val="Arial"/>
      <family val="2"/>
    </font>
    <font>
      <b/>
      <sz val="11"/>
      <color theme="1"/>
      <name val="Calibri"/>
      <family val="2"/>
      <scheme val="minor"/>
    </font>
    <font>
      <sz val="11"/>
      <color rgb="FFFF0000"/>
      <name val="Arial"/>
      <family val="2"/>
    </font>
    <font>
      <sz val="11"/>
      <name val="Calibri"/>
      <scheme val="minor"/>
    </font>
  </fonts>
  <fills count="7">
    <fill>
      <patternFill patternType="none"/>
    </fill>
    <fill>
      <patternFill patternType="gray125"/>
    </fill>
    <fill>
      <patternFill patternType="solid">
        <fgColor theme="0"/>
        <bgColor indexed="64"/>
      </patternFill>
    </fill>
    <fill>
      <patternFill patternType="solid">
        <fgColor rgb="FF008397"/>
        <bgColor indexed="64"/>
      </patternFill>
    </fill>
    <fill>
      <patternFill patternType="solid">
        <fgColor rgb="FFF0F0F0"/>
        <bgColor indexed="64"/>
      </patternFill>
    </fill>
    <fill>
      <patternFill patternType="solid">
        <fgColor theme="8" tint="0.59999389629810485"/>
        <bgColor indexed="64"/>
      </patternFill>
    </fill>
    <fill>
      <patternFill patternType="solid">
        <fgColor rgb="FFBDD7EE"/>
        <bgColor indexed="64"/>
      </patternFill>
    </fill>
  </fills>
  <borders count="41">
    <border>
      <left/>
      <right/>
      <top/>
      <bottom/>
      <diagonal/>
    </border>
    <border>
      <left style="thin">
        <color theme="0"/>
      </left>
      <right/>
      <top/>
      <bottom/>
      <diagonal/>
    </border>
    <border>
      <left/>
      <right/>
      <top/>
      <bottom style="thin">
        <color theme="0"/>
      </bottom>
      <diagonal/>
    </border>
    <border>
      <left/>
      <right/>
      <top style="thin">
        <color rgb="FF008397"/>
      </top>
      <bottom style="thin">
        <color rgb="FF008397"/>
      </bottom>
      <diagonal/>
    </border>
    <border>
      <left/>
      <right/>
      <top/>
      <bottom style="thin">
        <color rgb="FF008397"/>
      </bottom>
      <diagonal/>
    </border>
    <border>
      <left/>
      <right style="thin">
        <color theme="0"/>
      </right>
      <top/>
      <bottom/>
      <diagonal/>
    </border>
    <border>
      <left/>
      <right/>
      <top style="thin">
        <color rgb="FF008397"/>
      </top>
      <bottom/>
      <diagonal/>
    </border>
    <border>
      <left/>
      <right/>
      <top style="thin">
        <color rgb="FF008397"/>
      </top>
      <bottom style="medium">
        <color rgb="FF008397"/>
      </bottom>
      <diagonal/>
    </border>
    <border>
      <left/>
      <right style="thin">
        <color indexed="64"/>
      </right>
      <top style="thin">
        <color rgb="FF008397"/>
      </top>
      <bottom/>
      <diagonal/>
    </border>
    <border>
      <left style="thin">
        <color theme="0"/>
      </left>
      <right/>
      <top style="thin">
        <color rgb="FF008397"/>
      </top>
      <bottom style="thin">
        <color rgb="FF008397"/>
      </bottom>
      <diagonal/>
    </border>
    <border>
      <left style="thin">
        <color theme="0"/>
      </left>
      <right/>
      <top/>
      <bottom style="thin">
        <color rgb="FF008397"/>
      </bottom>
      <diagonal/>
    </border>
    <border>
      <left style="thin">
        <color theme="0"/>
      </left>
      <right/>
      <top style="thin">
        <color rgb="FF008397"/>
      </top>
      <bottom/>
      <diagonal/>
    </border>
    <border>
      <left style="thin">
        <color theme="0"/>
      </left>
      <right/>
      <top style="thin">
        <color rgb="FF008397"/>
      </top>
      <bottom style="medium">
        <color rgb="FF008397"/>
      </bottom>
      <diagonal/>
    </border>
    <border>
      <left/>
      <right/>
      <top/>
      <bottom style="medium">
        <color rgb="FF008397"/>
      </bottom>
      <diagonal/>
    </border>
    <border>
      <left/>
      <right/>
      <top style="medium">
        <color rgb="FF008397"/>
      </top>
      <bottom style="thin">
        <color rgb="FF008397"/>
      </bottom>
      <diagonal/>
    </border>
    <border>
      <left/>
      <right style="thin">
        <color theme="0"/>
      </right>
      <top style="thin">
        <color rgb="FF008397"/>
      </top>
      <bottom/>
      <diagonal/>
    </border>
    <border>
      <left style="thin">
        <color theme="0"/>
      </left>
      <right style="thin">
        <color theme="0"/>
      </right>
      <top style="thin">
        <color rgb="FF008397"/>
      </top>
      <bottom/>
      <diagonal/>
    </border>
    <border>
      <left/>
      <right/>
      <top style="thin">
        <color indexed="64"/>
      </top>
      <bottom style="thin">
        <color indexed="64"/>
      </bottom>
      <diagonal/>
    </border>
    <border>
      <left style="thin">
        <color theme="0"/>
      </left>
      <right/>
      <top style="thin">
        <color indexed="64"/>
      </top>
      <bottom style="thin">
        <color indexed="64"/>
      </bottom>
      <diagonal/>
    </border>
    <border>
      <left/>
      <right/>
      <top/>
      <bottom style="thin">
        <color indexed="64"/>
      </bottom>
      <diagonal/>
    </border>
    <border>
      <left/>
      <right/>
      <top style="thin">
        <color indexed="64"/>
      </top>
      <bottom style="thin">
        <color theme="1"/>
      </bottom>
      <diagonal/>
    </border>
    <border>
      <left style="thin">
        <color theme="0"/>
      </left>
      <right/>
      <top style="thin">
        <color indexed="64"/>
      </top>
      <bottom style="thin">
        <color theme="1"/>
      </bottom>
      <diagonal/>
    </border>
    <border>
      <left/>
      <right/>
      <top style="thin">
        <color theme="1"/>
      </top>
      <bottom style="thin">
        <color theme="1"/>
      </bottom>
      <diagonal/>
    </border>
    <border>
      <left/>
      <right/>
      <top style="thin">
        <color theme="1"/>
      </top>
      <bottom style="thin">
        <color indexed="64"/>
      </bottom>
      <diagonal/>
    </border>
    <border>
      <left style="thin">
        <color theme="0"/>
      </left>
      <right/>
      <top style="thin">
        <color theme="1"/>
      </top>
      <bottom style="thin">
        <color indexed="64"/>
      </bottom>
      <diagonal/>
    </border>
    <border>
      <left style="thin">
        <color theme="0"/>
      </left>
      <right/>
      <top style="thin">
        <color theme="1"/>
      </top>
      <bottom style="thin">
        <color theme="1"/>
      </bottom>
      <diagonal/>
    </border>
    <border>
      <left style="thin">
        <color theme="0"/>
      </left>
      <right/>
      <top/>
      <bottom style="thin">
        <color theme="1"/>
      </bottom>
      <diagonal/>
    </border>
    <border>
      <left/>
      <right/>
      <top/>
      <bottom style="thin">
        <color theme="1"/>
      </bottom>
      <diagonal/>
    </border>
    <border>
      <left style="thin">
        <color theme="0"/>
      </left>
      <right/>
      <top/>
      <bottom style="medium">
        <color rgb="FF008397"/>
      </bottom>
      <diagonal/>
    </border>
    <border>
      <left style="thin">
        <color rgb="FFBDD7EE"/>
      </left>
      <right/>
      <top style="thin">
        <color rgb="FF008397"/>
      </top>
      <bottom style="thin">
        <color rgb="FF008397"/>
      </bottom>
      <diagonal/>
    </border>
    <border>
      <left style="thin">
        <color rgb="FFF0F0F0"/>
      </left>
      <right/>
      <top style="thin">
        <color rgb="FF008397"/>
      </top>
      <bottom style="thin">
        <color theme="1"/>
      </bottom>
      <diagonal/>
    </border>
    <border>
      <left style="thin">
        <color theme="0"/>
      </left>
      <right style="thin">
        <color rgb="FFF0F0F0"/>
      </right>
      <top style="thin">
        <color theme="1"/>
      </top>
      <bottom style="thin">
        <color theme="1"/>
      </bottom>
      <diagonal/>
    </border>
    <border>
      <left style="thin">
        <color theme="0"/>
      </left>
      <right style="thin">
        <color rgb="FFF0F0F0"/>
      </right>
      <top/>
      <bottom style="thin">
        <color theme="1"/>
      </bottom>
      <diagonal/>
    </border>
    <border>
      <left style="thin">
        <color theme="0"/>
      </left>
      <right style="thin">
        <color rgb="FFF0F0F0"/>
      </right>
      <top/>
      <bottom style="thin">
        <color rgb="FF008397"/>
      </bottom>
      <diagonal/>
    </border>
    <border>
      <left style="thin">
        <color theme="0"/>
      </left>
      <right style="thin">
        <color rgb="FFF0F0F0"/>
      </right>
      <top style="thin">
        <color rgb="FF008397"/>
      </top>
      <bottom/>
      <diagonal/>
    </border>
    <border>
      <left style="thin">
        <color theme="0"/>
      </left>
      <right style="thin">
        <color rgb="FFF0F0F0"/>
      </right>
      <top/>
      <bottom style="medium">
        <color rgb="FF008397"/>
      </bottom>
      <diagonal/>
    </border>
    <border>
      <left style="thin">
        <color rgb="FF008397"/>
      </left>
      <right/>
      <top/>
      <bottom/>
      <diagonal/>
    </border>
    <border>
      <left style="thin">
        <color rgb="FF008397"/>
      </left>
      <right/>
      <top style="thin">
        <color rgb="FF008397"/>
      </top>
      <bottom style="thin">
        <color rgb="FF008397"/>
      </bottom>
      <diagonal/>
    </border>
    <border>
      <left/>
      <right style="thin">
        <color rgb="FF008397"/>
      </right>
      <top style="thin">
        <color rgb="FF008397"/>
      </top>
      <bottom style="thin">
        <color rgb="FF008397"/>
      </bottom>
      <diagonal/>
    </border>
    <border>
      <left/>
      <right style="thin">
        <color rgb="FF008397"/>
      </right>
      <top/>
      <bottom style="thin">
        <color rgb="FF008397"/>
      </bottom>
      <diagonal/>
    </border>
    <border>
      <left/>
      <right style="thin">
        <color rgb="FFBDD7EE"/>
      </right>
      <top style="thin">
        <color rgb="FF008397"/>
      </top>
      <bottom style="thin">
        <color rgb="FF008397"/>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72">
    <xf numFmtId="0" fontId="0" fillId="0" borderId="0" xfId="0"/>
    <xf numFmtId="0" fontId="0" fillId="2" borderId="0" xfId="0" applyFill="1"/>
    <xf numFmtId="9" fontId="0" fillId="0" borderId="0" xfId="2" applyFont="1"/>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vertical="center"/>
    </xf>
    <xf numFmtId="0" fontId="3" fillId="0" borderId="0" xfId="0" applyFont="1" applyAlignment="1">
      <alignment vertical="top"/>
    </xf>
    <xf numFmtId="0" fontId="2" fillId="0" borderId="0" xfId="0" applyFont="1" applyAlignment="1">
      <alignment horizontal="center" vertical="top"/>
    </xf>
    <xf numFmtId="0" fontId="4" fillId="0" borderId="0" xfId="0" applyFont="1"/>
    <xf numFmtId="0" fontId="0" fillId="0" borderId="0" xfId="0" applyAlignment="1">
      <alignment horizontal="left" vertical="top"/>
    </xf>
    <xf numFmtId="0" fontId="6" fillId="0" borderId="0" xfId="0" applyFont="1"/>
    <xf numFmtId="0" fontId="9" fillId="0" borderId="0" xfId="0" applyFont="1" applyAlignment="1">
      <alignment horizontal="center" vertical="top"/>
    </xf>
    <xf numFmtId="0" fontId="10" fillId="3" borderId="0" xfId="0" applyFont="1" applyFill="1"/>
    <xf numFmtId="0" fontId="10" fillId="3" borderId="0" xfId="0" applyFont="1" applyFill="1" applyAlignment="1">
      <alignment vertical="top"/>
    </xf>
    <xf numFmtId="0" fontId="2" fillId="0" borderId="1" xfId="0" applyFont="1" applyBorder="1" applyAlignment="1">
      <alignment vertical="center" wrapText="1"/>
    </xf>
    <xf numFmtId="0" fontId="8" fillId="2" borderId="3" xfId="0" applyFont="1" applyFill="1" applyBorder="1" applyAlignment="1">
      <alignment vertical="top"/>
    </xf>
    <xf numFmtId="9" fontId="8" fillId="2" borderId="3" xfId="2" applyFont="1" applyFill="1" applyBorder="1" applyAlignment="1">
      <alignment horizontal="center" vertical="top"/>
    </xf>
    <xf numFmtId="0" fontId="8" fillId="2" borderId="4" xfId="0" applyFont="1" applyFill="1" applyBorder="1" applyAlignment="1">
      <alignment vertical="top"/>
    </xf>
    <xf numFmtId="9" fontId="8" fillId="2" borderId="4" xfId="2" applyFont="1" applyFill="1" applyBorder="1" applyAlignment="1">
      <alignment horizontal="center" vertical="top"/>
    </xf>
    <xf numFmtId="9" fontId="8" fillId="2" borderId="0" xfId="2" applyFont="1" applyFill="1" applyBorder="1" applyAlignment="1">
      <alignment vertical="top"/>
    </xf>
    <xf numFmtId="9" fontId="8" fillId="2" borderId="4" xfId="2" applyFont="1" applyFill="1" applyBorder="1" applyAlignment="1">
      <alignment vertical="top"/>
    </xf>
    <xf numFmtId="0" fontId="8" fillId="2" borderId="3" xfId="0" applyFont="1" applyFill="1" applyBorder="1" applyAlignment="1">
      <alignment vertical="top" wrapText="1"/>
    </xf>
    <xf numFmtId="0" fontId="3" fillId="0" borderId="0" xfId="0" applyFont="1" applyAlignment="1">
      <alignment vertical="top" wrapText="1"/>
    </xf>
    <xf numFmtId="9" fontId="8" fillId="2" borderId="3" xfId="2" applyFont="1" applyFill="1" applyBorder="1" applyAlignment="1">
      <alignment vertical="top"/>
    </xf>
    <xf numFmtId="9" fontId="8" fillId="2" borderId="6" xfId="2" applyFont="1" applyFill="1" applyBorder="1" applyAlignment="1">
      <alignment horizontal="center" vertical="top"/>
    </xf>
    <xf numFmtId="9" fontId="8" fillId="2" borderId="3" xfId="0" applyNumberFormat="1" applyFont="1" applyFill="1" applyBorder="1" applyAlignment="1">
      <alignment horizontal="center" vertical="top"/>
    </xf>
    <xf numFmtId="0" fontId="8" fillId="2" borderId="3" xfId="0" applyFont="1" applyFill="1" applyBorder="1" applyAlignment="1">
      <alignment horizontal="center" vertical="top"/>
    </xf>
    <xf numFmtId="0" fontId="8" fillId="2" borderId="7" xfId="0" applyFont="1" applyFill="1" applyBorder="1" applyAlignment="1">
      <alignment vertical="top"/>
    </xf>
    <xf numFmtId="9" fontId="8" fillId="2" borderId="7" xfId="2" applyFont="1" applyFill="1" applyBorder="1" applyAlignment="1">
      <alignment horizontal="center" vertical="top"/>
    </xf>
    <xf numFmtId="9" fontId="8" fillId="2" borderId="7" xfId="2" applyFont="1" applyFill="1" applyBorder="1" applyAlignment="1">
      <alignment vertical="top"/>
    </xf>
    <xf numFmtId="0" fontId="6" fillId="2" borderId="3" xfId="0" applyFont="1" applyFill="1" applyBorder="1"/>
    <xf numFmtId="0" fontId="2" fillId="2" borderId="0" xfId="0" applyFont="1" applyFill="1"/>
    <xf numFmtId="9" fontId="2" fillId="2" borderId="0" xfId="2" applyFont="1" applyFill="1" applyBorder="1" applyAlignment="1">
      <alignment horizontal="center"/>
    </xf>
    <xf numFmtId="0" fontId="6" fillId="2" borderId="0" xfId="0" applyFont="1" applyFill="1"/>
    <xf numFmtId="0" fontId="6" fillId="2" borderId="4" xfId="0" applyFont="1" applyFill="1" applyBorder="1"/>
    <xf numFmtId="0" fontId="0" fillId="2" borderId="2" xfId="0" applyFill="1" applyBorder="1"/>
    <xf numFmtId="0" fontId="6" fillId="2" borderId="7" xfId="0" applyFont="1" applyFill="1" applyBorder="1"/>
    <xf numFmtId="0" fontId="6" fillId="0" borderId="13" xfId="0" applyFont="1" applyBorder="1" applyAlignment="1">
      <alignment vertical="top" wrapText="1"/>
    </xf>
    <xf numFmtId="0" fontId="12" fillId="3" borderId="15" xfId="0" applyFont="1" applyFill="1" applyBorder="1" applyAlignment="1">
      <alignment horizontal="center" vertical="center"/>
    </xf>
    <xf numFmtId="0" fontId="12" fillId="3" borderId="16" xfId="0" applyFont="1" applyFill="1" applyBorder="1" applyAlignment="1">
      <alignment horizontal="center" vertical="center"/>
    </xf>
    <xf numFmtId="0" fontId="11" fillId="3" borderId="16" xfId="0" applyFont="1" applyFill="1" applyBorder="1" applyAlignment="1">
      <alignment horizontal="center" vertical="center" textRotation="90"/>
    </xf>
    <xf numFmtId="0" fontId="11" fillId="3" borderId="15" xfId="0" applyFont="1" applyFill="1" applyBorder="1" applyAlignment="1">
      <alignment horizontal="center" vertical="center" textRotation="90"/>
    </xf>
    <xf numFmtId="0" fontId="12" fillId="3" borderId="8" xfId="0" applyFont="1" applyFill="1" applyBorder="1" applyAlignment="1">
      <alignment horizontal="center" vertical="center" wrapText="1"/>
    </xf>
    <xf numFmtId="0" fontId="6" fillId="0" borderId="13" xfId="0" applyFont="1" applyBorder="1" applyAlignment="1">
      <alignment horizontal="left" vertical="top" wrapText="1"/>
    </xf>
    <xf numFmtId="14" fontId="6" fillId="0" borderId="13" xfId="0" applyNumberFormat="1" applyFont="1" applyBorder="1" applyAlignment="1">
      <alignment horizontal="left" vertical="top"/>
    </xf>
    <xf numFmtId="0" fontId="2" fillId="2" borderId="0" xfId="0" applyFont="1" applyFill="1" applyAlignment="1">
      <alignment vertical="top" wrapText="1"/>
    </xf>
    <xf numFmtId="0" fontId="2" fillId="2" borderId="3" xfId="0" applyFont="1" applyFill="1" applyBorder="1" applyAlignment="1">
      <alignment vertical="top" wrapText="1"/>
    </xf>
    <xf numFmtId="0" fontId="5" fillId="0" borderId="0" xfId="0" applyFont="1"/>
    <xf numFmtId="165" fontId="6" fillId="0" borderId="0" xfId="1" applyNumberFormat="1" applyFont="1" applyFill="1" applyBorder="1" applyAlignment="1">
      <alignment horizontal="left"/>
    </xf>
    <xf numFmtId="9" fontId="6" fillId="0" borderId="0" xfId="2" applyFont="1" applyFill="1" applyBorder="1" applyAlignment="1">
      <alignment horizontal="left"/>
    </xf>
    <xf numFmtId="0" fontId="6" fillId="0" borderId="0" xfId="0" applyFont="1" applyAlignment="1">
      <alignment vertical="top"/>
    </xf>
    <xf numFmtId="0" fontId="6" fillId="0" borderId="0" xfId="0" applyFont="1" applyAlignment="1">
      <alignment vertical="top" wrapText="1"/>
    </xf>
    <xf numFmtId="0" fontId="6" fillId="0" borderId="14" xfId="0" applyFont="1" applyBorder="1" applyAlignment="1">
      <alignment vertical="top" wrapText="1"/>
    </xf>
    <xf numFmtId="0" fontId="6" fillId="0" borderId="3" xfId="0" applyFont="1" applyBorder="1" applyAlignment="1">
      <alignment vertical="top" wrapText="1"/>
    </xf>
    <xf numFmtId="0" fontId="7" fillId="3" borderId="0" xfId="0" applyFont="1" applyFill="1" applyAlignment="1">
      <alignment horizontal="left"/>
    </xf>
    <xf numFmtId="9" fontId="8" fillId="2" borderId="4" xfId="0" applyNumberFormat="1" applyFont="1" applyFill="1" applyBorder="1" applyAlignment="1">
      <alignment horizontal="center" vertical="top"/>
    </xf>
    <xf numFmtId="0" fontId="2" fillId="2" borderId="7" xfId="0" applyFont="1" applyFill="1" applyBorder="1" applyAlignment="1">
      <alignment vertical="top" wrapText="1"/>
    </xf>
    <xf numFmtId="0" fontId="8" fillId="2" borderId="4" xfId="0" applyFont="1" applyFill="1" applyBorder="1" applyAlignment="1">
      <alignment vertical="top" wrapText="1"/>
    </xf>
    <xf numFmtId="0" fontId="8" fillId="2" borderId="0" xfId="0" applyFont="1" applyFill="1" applyAlignment="1">
      <alignment vertical="top" wrapText="1"/>
    </xf>
    <xf numFmtId="164" fontId="2" fillId="2" borderId="0" xfId="1" applyFont="1" applyFill="1" applyBorder="1" applyAlignment="1">
      <alignment horizontal="center"/>
    </xf>
    <xf numFmtId="0" fontId="2" fillId="2" borderId="17" xfId="0" applyFont="1" applyFill="1" applyBorder="1"/>
    <xf numFmtId="9" fontId="2" fillId="2" borderId="18" xfId="2" applyFont="1" applyFill="1" applyBorder="1" applyAlignment="1">
      <alignment horizontal="center"/>
    </xf>
    <xf numFmtId="9" fontId="2" fillId="2" borderId="17" xfId="2" applyFont="1" applyFill="1" applyBorder="1" applyAlignment="1">
      <alignment horizontal="center"/>
    </xf>
    <xf numFmtId="164" fontId="2" fillId="4" borderId="17" xfId="1" applyFont="1" applyFill="1" applyBorder="1" applyAlignment="1">
      <alignment horizontal="center"/>
    </xf>
    <xf numFmtId="164" fontId="2" fillId="2" borderId="17" xfId="1" applyFont="1" applyFill="1" applyBorder="1" applyAlignment="1">
      <alignment horizontal="center"/>
    </xf>
    <xf numFmtId="0" fontId="2" fillId="5" borderId="3" xfId="0" applyFont="1" applyFill="1" applyBorder="1"/>
    <xf numFmtId="9" fontId="2" fillId="5" borderId="3" xfId="2" applyFont="1" applyFill="1" applyBorder="1" applyAlignment="1">
      <alignment horizontal="center"/>
    </xf>
    <xf numFmtId="164" fontId="2" fillId="5" borderId="3" xfId="1" applyFont="1" applyFill="1" applyBorder="1" applyAlignment="1">
      <alignment horizontal="center"/>
    </xf>
    <xf numFmtId="9" fontId="2" fillId="5" borderId="3" xfId="1" applyNumberFormat="1" applyFont="1" applyFill="1" applyBorder="1" applyAlignment="1">
      <alignment horizontal="center"/>
    </xf>
    <xf numFmtId="164" fontId="2" fillId="5" borderId="4" xfId="1" applyFont="1" applyFill="1" applyBorder="1" applyAlignment="1">
      <alignment horizontal="center"/>
    </xf>
    <xf numFmtId="0" fontId="15" fillId="0" borderId="0" xfId="0" applyFont="1"/>
    <xf numFmtId="0" fontId="14" fillId="2" borderId="0" xfId="0" applyFont="1" applyFill="1"/>
    <xf numFmtId="0" fontId="3" fillId="5" borderId="3" xfId="0" applyFont="1" applyFill="1" applyBorder="1"/>
    <xf numFmtId="43" fontId="6" fillId="4" borderId="7" xfId="2" applyNumberFormat="1" applyFont="1" applyFill="1" applyBorder="1" applyAlignment="1">
      <alignment horizontal="left"/>
    </xf>
    <xf numFmtId="14" fontId="6" fillId="2" borderId="0" xfId="0" applyNumberFormat="1" applyFont="1" applyFill="1" applyAlignment="1">
      <alignment horizontal="left"/>
    </xf>
    <xf numFmtId="164" fontId="2" fillId="2" borderId="17" xfId="0" applyNumberFormat="1" applyFont="1" applyFill="1" applyBorder="1" applyAlignment="1">
      <alignment horizontal="center"/>
    </xf>
    <xf numFmtId="0" fontId="2" fillId="2" borderId="18" xfId="0" applyFont="1" applyFill="1" applyBorder="1" applyAlignment="1">
      <alignment horizontal="center"/>
    </xf>
    <xf numFmtId="0" fontId="2" fillId="2" borderId="17" xfId="0" applyFont="1" applyFill="1" applyBorder="1" applyAlignment="1">
      <alignment horizontal="center"/>
    </xf>
    <xf numFmtId="9" fontId="2" fillId="4" borderId="11" xfId="2" applyFont="1" applyFill="1" applyBorder="1" applyAlignment="1">
      <alignment horizontal="center"/>
    </xf>
    <xf numFmtId="164" fontId="2" fillId="4" borderId="6" xfId="1" applyFont="1" applyFill="1" applyBorder="1" applyAlignment="1">
      <alignment horizontal="center"/>
    </xf>
    <xf numFmtId="164" fontId="2" fillId="4" borderId="19" xfId="1" applyFont="1" applyFill="1" applyBorder="1" applyAlignment="1">
      <alignment horizontal="center"/>
    </xf>
    <xf numFmtId="9" fontId="2" fillId="2" borderId="1" xfId="2" applyFont="1" applyFill="1" applyBorder="1" applyAlignment="1">
      <alignment horizontal="center"/>
    </xf>
    <xf numFmtId="9" fontId="2" fillId="4" borderId="1" xfId="2" applyFont="1" applyFill="1" applyBorder="1" applyAlignment="1">
      <alignment horizontal="center"/>
    </xf>
    <xf numFmtId="164" fontId="2" fillId="4" borderId="0" xfId="1" applyFont="1" applyFill="1" applyBorder="1" applyAlignment="1">
      <alignment horizontal="center"/>
    </xf>
    <xf numFmtId="0" fontId="2" fillId="2" borderId="6" xfId="0" applyFont="1" applyFill="1" applyBorder="1"/>
    <xf numFmtId="164" fontId="2" fillId="2" borderId="6" xfId="1" applyFont="1" applyFill="1" applyBorder="1" applyAlignment="1">
      <alignment horizontal="center"/>
    </xf>
    <xf numFmtId="9" fontId="2" fillId="2" borderId="11" xfId="2" applyFont="1" applyFill="1" applyBorder="1" applyAlignment="1">
      <alignment horizontal="center"/>
    </xf>
    <xf numFmtId="9" fontId="2" fillId="2" borderId="15" xfId="2" applyFont="1" applyFill="1" applyBorder="1" applyAlignment="1">
      <alignment horizontal="center"/>
    </xf>
    <xf numFmtId="9" fontId="2" fillId="2" borderId="6" xfId="2" applyFont="1" applyFill="1" applyBorder="1" applyAlignment="1">
      <alignment horizontal="center"/>
    </xf>
    <xf numFmtId="9" fontId="2" fillId="2" borderId="5" xfId="2" applyFont="1" applyFill="1" applyBorder="1" applyAlignment="1">
      <alignment horizontal="center"/>
    </xf>
    <xf numFmtId="0" fontId="2" fillId="2" borderId="20" xfId="0" applyFont="1" applyFill="1" applyBorder="1"/>
    <xf numFmtId="164" fontId="2" fillId="2" borderId="20" xfId="1" applyFont="1" applyFill="1" applyBorder="1" applyAlignment="1">
      <alignment horizontal="center"/>
    </xf>
    <xf numFmtId="9" fontId="2" fillId="2" borderId="21" xfId="2" applyFont="1" applyFill="1" applyBorder="1" applyAlignment="1">
      <alignment horizontal="center"/>
    </xf>
    <xf numFmtId="9" fontId="2" fillId="2" borderId="20" xfId="2" applyFont="1" applyFill="1" applyBorder="1" applyAlignment="1">
      <alignment horizontal="center"/>
    </xf>
    <xf numFmtId="164" fontId="2" fillId="4" borderId="20" xfId="1" applyFont="1" applyFill="1" applyBorder="1" applyAlignment="1">
      <alignment horizontal="center"/>
    </xf>
    <xf numFmtId="9" fontId="2" fillId="4" borderId="0" xfId="2" applyFont="1" applyFill="1" applyBorder="1" applyAlignment="1">
      <alignment horizontal="center"/>
    </xf>
    <xf numFmtId="0" fontId="2" fillId="2" borderId="23" xfId="0" applyFont="1" applyFill="1" applyBorder="1"/>
    <xf numFmtId="164" fontId="2" fillId="2" borderId="23" xfId="1" applyFont="1" applyFill="1" applyBorder="1" applyAlignment="1">
      <alignment horizontal="center"/>
    </xf>
    <xf numFmtId="9" fontId="2" fillId="2" borderId="24" xfId="2" applyFont="1" applyFill="1" applyBorder="1" applyAlignment="1">
      <alignment horizontal="center"/>
    </xf>
    <xf numFmtId="9" fontId="2" fillId="2" borderId="23" xfId="2" applyFont="1" applyFill="1" applyBorder="1" applyAlignment="1">
      <alignment horizontal="center"/>
    </xf>
    <xf numFmtId="164" fontId="2" fillId="4" borderId="23" xfId="1" applyFont="1" applyFill="1" applyBorder="1" applyAlignment="1">
      <alignment horizontal="center"/>
    </xf>
    <xf numFmtId="9" fontId="2" fillId="4" borderId="25" xfId="2" applyFont="1" applyFill="1" applyBorder="1" applyAlignment="1">
      <alignment horizontal="center"/>
    </xf>
    <xf numFmtId="164" fontId="2" fillId="4" borderId="22" xfId="1" applyFont="1" applyFill="1" applyBorder="1" applyAlignment="1">
      <alignment horizontal="center"/>
    </xf>
    <xf numFmtId="9" fontId="2" fillId="4" borderId="26" xfId="2" applyFont="1" applyFill="1" applyBorder="1" applyAlignment="1">
      <alignment horizontal="center"/>
    </xf>
    <xf numFmtId="164" fontId="2" fillId="4" borderId="27" xfId="1" applyFont="1" applyFill="1" applyBorder="1" applyAlignment="1">
      <alignment horizontal="center"/>
    </xf>
    <xf numFmtId="43" fontId="6" fillId="4" borderId="3" xfId="2" applyNumberFormat="1" applyFont="1" applyFill="1" applyBorder="1" applyAlignment="1">
      <alignment horizontal="left"/>
    </xf>
    <xf numFmtId="0" fontId="0" fillId="0" borderId="13" xfId="0" applyBorder="1"/>
    <xf numFmtId="0" fontId="6" fillId="0" borderId="7" xfId="0" applyFont="1" applyBorder="1"/>
    <xf numFmtId="0" fontId="2" fillId="2" borderId="13" xfId="0" applyFont="1" applyFill="1" applyBorder="1"/>
    <xf numFmtId="164" fontId="2" fillId="2" borderId="13" xfId="1" applyFont="1" applyFill="1" applyBorder="1" applyAlignment="1">
      <alignment horizontal="center"/>
    </xf>
    <xf numFmtId="9" fontId="2" fillId="2" borderId="28" xfId="2" applyFont="1" applyFill="1" applyBorder="1" applyAlignment="1">
      <alignment horizontal="center"/>
    </xf>
    <xf numFmtId="9" fontId="2" fillId="2" borderId="13" xfId="2" applyFont="1" applyFill="1" applyBorder="1" applyAlignment="1">
      <alignment horizontal="center"/>
    </xf>
    <xf numFmtId="164" fontId="2" fillId="4" borderId="13" xfId="1" applyFont="1" applyFill="1" applyBorder="1" applyAlignment="1">
      <alignment horizontal="center"/>
    </xf>
    <xf numFmtId="9" fontId="2" fillId="6" borderId="3" xfId="2" applyFont="1" applyFill="1" applyBorder="1" applyAlignment="1">
      <alignment horizontal="center"/>
    </xf>
    <xf numFmtId="9" fontId="2" fillId="5" borderId="29" xfId="2" applyFont="1" applyFill="1" applyBorder="1" applyAlignment="1">
      <alignment horizontal="center"/>
    </xf>
    <xf numFmtId="9" fontId="2" fillId="4" borderId="30" xfId="2" applyFont="1" applyFill="1" applyBorder="1" applyAlignment="1">
      <alignment horizontal="center"/>
    </xf>
    <xf numFmtId="9" fontId="2" fillId="4" borderId="22" xfId="2" applyFont="1" applyFill="1" applyBorder="1" applyAlignment="1">
      <alignment horizontal="center"/>
    </xf>
    <xf numFmtId="9" fontId="2" fillId="4" borderId="27" xfId="2" applyFont="1" applyFill="1" applyBorder="1" applyAlignment="1">
      <alignment horizontal="center"/>
    </xf>
    <xf numFmtId="9" fontId="2" fillId="4" borderId="31" xfId="2" applyFont="1" applyFill="1" applyBorder="1" applyAlignment="1">
      <alignment horizontal="center"/>
    </xf>
    <xf numFmtId="9" fontId="2" fillId="4" borderId="32" xfId="2" applyFont="1" applyFill="1" applyBorder="1" applyAlignment="1">
      <alignment horizontal="center"/>
    </xf>
    <xf numFmtId="9" fontId="2" fillId="4" borderId="33" xfId="2" applyFont="1" applyFill="1" applyBorder="1" applyAlignment="1">
      <alignment horizontal="center"/>
    </xf>
    <xf numFmtId="9" fontId="2" fillId="4" borderId="34" xfId="2" applyFont="1" applyFill="1" applyBorder="1" applyAlignment="1">
      <alignment horizontal="center"/>
    </xf>
    <xf numFmtId="9" fontId="2" fillId="4" borderId="13" xfId="2" applyFont="1" applyFill="1" applyBorder="1" applyAlignment="1">
      <alignment horizontal="center"/>
    </xf>
    <xf numFmtId="9" fontId="2" fillId="4" borderId="35" xfId="2" applyFont="1" applyFill="1" applyBorder="1" applyAlignment="1">
      <alignment horizontal="center"/>
    </xf>
    <xf numFmtId="165" fontId="6" fillId="4" borderId="4" xfId="1" applyNumberFormat="1" applyFont="1" applyFill="1" applyBorder="1" applyAlignment="1">
      <alignment horizontal="right"/>
    </xf>
    <xf numFmtId="0" fontId="5" fillId="3" borderId="36" xfId="0" applyFont="1" applyFill="1" applyBorder="1"/>
    <xf numFmtId="0" fontId="3" fillId="5" borderId="4" xfId="0" applyFont="1" applyFill="1" applyBorder="1"/>
    <xf numFmtId="0" fontId="2" fillId="5" borderId="4" xfId="0" applyFont="1" applyFill="1" applyBorder="1"/>
    <xf numFmtId="0" fontId="2" fillId="5" borderId="0" xfId="0" applyFont="1" applyFill="1"/>
    <xf numFmtId="164" fontId="2" fillId="5" borderId="0" xfId="1" applyFont="1" applyFill="1" applyBorder="1" applyAlignment="1"/>
    <xf numFmtId="9" fontId="2" fillId="5" borderId="4" xfId="2" applyFont="1" applyFill="1" applyBorder="1" applyAlignment="1">
      <alignment horizontal="center"/>
    </xf>
    <xf numFmtId="0" fontId="12" fillId="3" borderId="37" xfId="0" applyFont="1" applyFill="1" applyBorder="1"/>
    <xf numFmtId="0" fontId="12" fillId="3" borderId="3" xfId="0" applyFont="1" applyFill="1" applyBorder="1"/>
    <xf numFmtId="0" fontId="12" fillId="3" borderId="3" xfId="0" applyFont="1" applyFill="1" applyBorder="1" applyAlignment="1">
      <alignment horizontal="center"/>
    </xf>
    <xf numFmtId="0" fontId="12" fillId="3" borderId="38" xfId="0" applyFont="1" applyFill="1" applyBorder="1" applyAlignment="1">
      <alignment horizontal="center"/>
    </xf>
    <xf numFmtId="0" fontId="10" fillId="3" borderId="39" xfId="0" applyFont="1" applyFill="1" applyBorder="1"/>
    <xf numFmtId="164" fontId="2" fillId="5" borderId="40" xfId="1" applyFont="1" applyFill="1" applyBorder="1" applyAlignment="1">
      <alignment horizontal="center"/>
    </xf>
    <xf numFmtId="0" fontId="16" fillId="0" borderId="0" xfId="0" applyFont="1" applyAlignment="1">
      <alignment vertical="top"/>
    </xf>
    <xf numFmtId="0" fontId="12" fillId="3" borderId="3" xfId="0" applyFont="1" applyFill="1" applyBorder="1" applyAlignment="1">
      <alignment horizontal="left"/>
    </xf>
    <xf numFmtId="0" fontId="8" fillId="0" borderId="14" xfId="0" applyFont="1" applyBorder="1" applyAlignment="1">
      <alignment vertical="top" wrapText="1"/>
    </xf>
    <xf numFmtId="0" fontId="6" fillId="2" borderId="3" xfId="0" applyFont="1" applyFill="1" applyBorder="1" applyAlignment="1">
      <alignment wrapText="1"/>
    </xf>
    <xf numFmtId="0" fontId="13" fillId="3" borderId="0" xfId="0" applyFont="1" applyFill="1" applyAlignment="1">
      <alignment vertical="top" wrapText="1"/>
    </xf>
    <xf numFmtId="0" fontId="6" fillId="4" borderId="14" xfId="0" applyFont="1" applyFill="1" applyBorder="1" applyAlignment="1">
      <alignment vertical="top" wrapText="1"/>
    </xf>
    <xf numFmtId="0" fontId="6" fillId="4" borderId="3" xfId="0" applyFont="1" applyFill="1" applyBorder="1" applyAlignment="1">
      <alignment vertical="top" wrapText="1"/>
    </xf>
    <xf numFmtId="0" fontId="6" fillId="4" borderId="13" xfId="0" applyFont="1" applyFill="1" applyBorder="1" applyAlignment="1">
      <alignment vertical="top" wrapText="1"/>
    </xf>
    <xf numFmtId="0" fontId="6" fillId="2" borderId="3" xfId="0" applyFont="1" applyFill="1" applyBorder="1" applyAlignment="1">
      <alignment vertical="top" wrapText="1"/>
    </xf>
    <xf numFmtId="0" fontId="8" fillId="2" borderId="0" xfId="0" applyFont="1" applyFill="1" applyAlignment="1">
      <alignment horizontal="center" vertical="top"/>
    </xf>
    <xf numFmtId="0" fontId="0" fillId="0" borderId="4" xfId="0" applyBorder="1"/>
    <xf numFmtId="9" fontId="17" fillId="2" borderId="17" xfId="2" applyFont="1" applyFill="1" applyBorder="1" applyAlignment="1">
      <alignment horizontal="center"/>
    </xf>
    <xf numFmtId="0" fontId="13" fillId="3" borderId="0" xfId="0" applyFont="1" applyFill="1" applyAlignment="1">
      <alignment vertical="top" wrapText="1"/>
    </xf>
    <xf numFmtId="0" fontId="6" fillId="0" borderId="0" xfId="0" applyFont="1" applyAlignment="1">
      <alignment vertical="top" wrapText="1"/>
    </xf>
    <xf numFmtId="0" fontId="14" fillId="0" borderId="13" xfId="0" applyFont="1" applyBorder="1" applyAlignment="1">
      <alignment vertical="top" wrapText="1"/>
    </xf>
    <xf numFmtId="0" fontId="6" fillId="0" borderId="14" xfId="0" applyFont="1" applyBorder="1" applyAlignment="1">
      <alignment vertical="top" wrapText="1"/>
    </xf>
    <xf numFmtId="0" fontId="6" fillId="0" borderId="3" xfId="0" applyFont="1" applyBorder="1" applyAlignment="1">
      <alignment vertical="top" wrapText="1"/>
    </xf>
    <xf numFmtId="0" fontId="6" fillId="0" borderId="3" xfId="0" applyFont="1" applyBorder="1" applyAlignment="1">
      <alignment horizontal="left" vertical="top" wrapText="1"/>
    </xf>
    <xf numFmtId="0" fontId="8" fillId="0" borderId="3" xfId="0" applyFont="1" applyBorder="1" applyAlignment="1">
      <alignment vertical="top" wrapText="1"/>
    </xf>
    <xf numFmtId="0" fontId="8" fillId="0" borderId="3" xfId="0" applyFont="1" applyBorder="1" applyAlignment="1">
      <alignment horizontal="left" vertical="top" wrapText="1"/>
    </xf>
    <xf numFmtId="0" fontId="8" fillId="0" borderId="14" xfId="0" applyFont="1" applyBorder="1" applyAlignment="1">
      <alignment vertical="top" wrapText="1"/>
    </xf>
    <xf numFmtId="0" fontId="6" fillId="0" borderId="13" xfId="0" applyFont="1" applyBorder="1" applyAlignment="1">
      <alignment horizontal="left" vertical="top" wrapText="1"/>
    </xf>
    <xf numFmtId="0" fontId="6" fillId="0" borderId="0" xfId="0" applyFont="1" applyAlignment="1">
      <alignment horizontal="left" vertical="top" wrapText="1"/>
    </xf>
    <xf numFmtId="0" fontId="6" fillId="2" borderId="10" xfId="0" applyFont="1" applyFill="1" applyBorder="1" applyAlignment="1">
      <alignment horizontal="left" vertical="top" wrapText="1"/>
    </xf>
    <xf numFmtId="0" fontId="6" fillId="2" borderId="4" xfId="0" applyFont="1" applyFill="1" applyBorder="1" applyAlignment="1">
      <alignment horizontal="left" vertical="top" wrapText="1"/>
    </xf>
    <xf numFmtId="14" fontId="6" fillId="2" borderId="12" xfId="0" applyNumberFormat="1" applyFont="1" applyFill="1" applyBorder="1" applyAlignment="1">
      <alignment horizontal="left"/>
    </xf>
    <xf numFmtId="14" fontId="6" fillId="2" borderId="7" xfId="0" applyNumberFormat="1" applyFont="1" applyFill="1" applyBorder="1" applyAlignment="1">
      <alignment horizontal="left"/>
    </xf>
    <xf numFmtId="0" fontId="6" fillId="2" borderId="9"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10" xfId="0" applyFont="1" applyFill="1" applyBorder="1" applyAlignment="1">
      <alignment horizontal="left" wrapText="1"/>
    </xf>
    <xf numFmtId="0" fontId="6" fillId="2" borderId="4" xfId="0" applyFont="1" applyFill="1" applyBorder="1" applyAlignment="1">
      <alignment horizontal="left" wrapText="1"/>
    </xf>
    <xf numFmtId="0" fontId="6" fillId="2" borderId="9" xfId="0" applyFont="1" applyFill="1" applyBorder="1" applyAlignment="1">
      <alignment horizontal="left" wrapText="1"/>
    </xf>
    <xf numFmtId="0" fontId="6" fillId="2" borderId="3" xfId="0" applyFont="1" applyFill="1" applyBorder="1" applyAlignment="1">
      <alignment horizontal="left" wrapText="1"/>
    </xf>
    <xf numFmtId="0" fontId="0" fillId="0" borderId="7" xfId="0" applyBorder="1" applyAlignment="1">
      <alignment horizontal="left"/>
    </xf>
    <xf numFmtId="0" fontId="0" fillId="0" borderId="3" xfId="0" applyBorder="1" applyAlignment="1">
      <alignment horizontal="center"/>
    </xf>
  </cellXfs>
  <cellStyles count="3">
    <cellStyle name="Komma" xfId="1" builtinId="3"/>
    <cellStyle name="Procent" xfId="2" builtinId="5"/>
    <cellStyle name="Standaard" xfId="0" builtinId="0"/>
  </cellStyles>
  <dxfs count="30">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solid">
          <fgColor indexed="64"/>
          <bgColor theme="0"/>
        </patternFill>
      </fill>
      <alignment vertical="top" indent="0" justifyLastLine="0" shrinkToFit="0" readingOrder="0"/>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center" vertical="top" textRotation="0" wrapText="0" indent="0" justifyLastLine="0" shrinkToFit="0" readingOrder="0"/>
    </dxf>
    <dxf>
      <font>
        <b val="0"/>
        <strike val="0"/>
        <outline val="0"/>
        <shadow val="0"/>
        <u val="none"/>
        <vertAlign val="baseline"/>
        <sz val="11"/>
        <color auto="1"/>
        <name val="Arial"/>
        <scheme val="none"/>
      </font>
      <fill>
        <patternFill patternType="solid">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center" vertical="top" wrapText="0" indent="0" justifyLastLine="0" shrinkToFit="0" readingOrder="0"/>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center" vertical="top" wrapText="0" indent="0" justifyLastLine="0" shrinkToFit="0" readingOrder="0"/>
    </dxf>
    <dxf>
      <font>
        <b val="0"/>
        <strike val="0"/>
        <outline val="0"/>
        <shadow val="0"/>
        <u val="none"/>
        <vertAlign val="baseline"/>
        <sz val="11"/>
        <color auto="1"/>
        <name val="Arial"/>
        <scheme val="none"/>
      </font>
      <fill>
        <patternFill patternType="solid">
          <fgColor indexed="64"/>
          <bgColor theme="0"/>
        </patternFill>
      </fill>
      <alignment vertical="top" indent="0" justifyLastLine="0" shrinkToFit="0" readingOrder="0"/>
    </dxf>
    <dxf>
      <font>
        <b val="0"/>
        <strike val="0"/>
        <outline val="0"/>
        <shadow val="0"/>
        <u val="none"/>
        <vertAlign val="baseline"/>
        <sz val="11"/>
        <color auto="1"/>
        <name val="Arial"/>
        <scheme val="none"/>
      </font>
      <fill>
        <patternFill patternType="solid">
          <fgColor indexed="64"/>
          <bgColor theme="0"/>
        </patternFill>
      </fill>
      <alignment vertical="top" indent="0" justifyLastLine="0" shrinkToFit="0" readingOrder="0"/>
    </dxf>
    <dxf>
      <font>
        <b val="0"/>
        <strike val="0"/>
        <outline val="0"/>
        <shadow val="0"/>
        <u val="none"/>
        <vertAlign val="baseline"/>
        <sz val="11"/>
        <color auto="1"/>
        <name val="Arial"/>
        <scheme val="none"/>
      </font>
      <fill>
        <patternFill patternType="solid">
          <fgColor indexed="64"/>
          <bgColor theme="0"/>
        </patternFill>
      </fill>
      <alignment vertical="top" indent="0" justifyLastLine="0" shrinkToFit="0" readingOrder="0"/>
    </dxf>
    <dxf>
      <border>
        <bottom style="thin">
          <color indexed="64"/>
        </bottom>
      </border>
    </dxf>
    <dxf>
      <font>
        <strike val="0"/>
        <outline val="0"/>
        <shadow val="0"/>
        <u val="none"/>
        <vertAlign val="baseline"/>
        <sz val="11"/>
        <color theme="0"/>
        <name val="Calibri"/>
        <scheme val="none"/>
      </font>
      <fill>
        <patternFill patternType="solid">
          <fgColor indexed="64"/>
          <bgColor rgb="FF008397"/>
        </patternFill>
      </fill>
      <alignment horizontal="center" vertical="center" indent="0" justifyLastLine="0" shrinkToFit="0" readingOrder="0"/>
      <border diagonalUp="0" diagonalDown="0">
        <left/>
        <right/>
        <top/>
        <bottom/>
        <vertical/>
        <horizontal/>
      </border>
    </dxf>
    <dxf>
      <font>
        <strike val="0"/>
        <outline val="0"/>
        <shadow val="0"/>
        <u val="none"/>
        <vertAlign val="baseline"/>
        <sz val="11"/>
        <color auto="1"/>
        <name val="Calibri"/>
        <scheme val="minor"/>
      </font>
      <numFmt numFmtId="164" formatCode="_-* #,##0.00_-;\-* #,##0.00_-;_-* &quot;-&quot;??_-;_-@_-"/>
      <fill>
        <patternFill patternType="solid">
          <fgColor indexed="64"/>
          <bgColor rgb="FFF0F0F0"/>
        </patternFill>
      </fill>
      <alignment horizontal="center" vertical="bottom" textRotation="0" wrapText="0" indent="0" justifyLastLine="0" shrinkToFit="0" readingOrder="0"/>
      <border diagonalUp="0" diagonalDown="0" outline="0">
        <top style="thin">
          <color indexed="64"/>
        </top>
        <bottom style="thin">
          <color indexed="64"/>
        </bottom>
      </border>
    </dxf>
    <dxf>
      <font>
        <strike val="0"/>
        <outline val="0"/>
        <shadow val="0"/>
        <u val="none"/>
        <vertAlign val="baseline"/>
        <sz val="11"/>
        <color auto="1"/>
        <name val="Calibri"/>
        <scheme val="minor"/>
      </font>
      <fill>
        <patternFill patternType="solid">
          <fgColor indexed="64"/>
          <bgColor rgb="FFF0F0F0"/>
        </patternFill>
      </fill>
      <alignment horizontal="center" vertical="bottom" textRotation="0" wrapText="0" indent="0" justifyLastLine="0" shrinkToFit="0" readingOrder="0"/>
      <border diagonalUp="0" diagonalDown="0" outline="0">
        <top style="thin">
          <color indexed="64"/>
        </top>
        <bottom style="thin">
          <color indexed="64"/>
        </bottom>
      </border>
    </dxf>
    <dxf>
      <font>
        <b val="0"/>
        <i val="0"/>
        <strike val="0"/>
        <condense val="0"/>
        <extend val="0"/>
        <outline val="0"/>
        <shadow val="0"/>
        <u val="none"/>
        <vertAlign val="baseline"/>
        <sz val="11"/>
        <color auto="1"/>
        <name val="Calibri"/>
        <scheme val="minor"/>
      </font>
      <numFmt numFmtId="13" formatCode="0%"/>
      <fill>
        <patternFill patternType="solid">
          <fgColor indexed="64"/>
          <bgColor rgb="FFF0F0F0"/>
        </patternFill>
      </fill>
      <alignment horizontal="center" vertical="bottom" textRotation="0" wrapText="0" indent="0" justifyLastLine="0" shrinkToFit="0" readingOrder="0"/>
      <border diagonalUp="0" diagonalDown="0">
        <left/>
        <right/>
        <top style="thin">
          <color rgb="FF008397"/>
        </top>
        <bottom style="thin">
          <color rgb="FF008397"/>
        </bottom>
        <vertical/>
        <horizontal/>
      </border>
    </dxf>
    <dxf>
      <font>
        <b val="0"/>
        <i val="0"/>
        <strike val="0"/>
        <condense val="0"/>
        <extend val="0"/>
        <outline val="0"/>
        <shadow val="0"/>
        <u val="none"/>
        <vertAlign val="baseline"/>
        <sz val="11"/>
        <color auto="1"/>
        <name val="Calibri"/>
        <scheme val="minor"/>
      </font>
      <numFmt numFmtId="13" formatCode="0%"/>
      <fill>
        <patternFill patternType="solid">
          <fgColor indexed="64"/>
          <bgColor rgb="FFF0F0F0"/>
        </patternFill>
      </fill>
      <alignment horizontal="center" vertical="bottom" textRotation="0" wrapText="0" indent="0" justifyLastLine="0" shrinkToFit="0" readingOrder="0"/>
      <border diagonalUp="0" diagonalDown="0">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style="thin">
          <color indexed="64"/>
        </bottom>
        <vertical/>
        <horizontal/>
      </border>
    </dxf>
    <dxf>
      <font>
        <strike val="0"/>
        <outline val="0"/>
        <shadow val="0"/>
        <u val="none"/>
        <vertAlign val="baseline"/>
        <sz val="11"/>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right/>
        <top style="thin">
          <color indexed="64"/>
        </top>
        <bottom style="thin">
          <color indexed="64"/>
        </bottom>
      </border>
    </dxf>
    <dxf>
      <font>
        <strike val="0"/>
        <outline val="0"/>
        <shadow val="0"/>
        <u val="none"/>
        <vertAlign val="baseline"/>
        <sz val="11"/>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theme="0"/>
        </left>
        <right/>
        <top style="thin">
          <color indexed="64"/>
        </top>
        <bottom style="thin">
          <color indexed="64"/>
        </bottom>
      </border>
    </dxf>
    <dxf>
      <font>
        <strike val="0"/>
        <outline val="0"/>
        <shadow val="0"/>
        <u val="none"/>
        <vertAlign val="baseline"/>
        <sz val="11"/>
        <color auto="1"/>
        <name val="Calibri"/>
        <scheme val="minor"/>
      </font>
      <numFmt numFmtId="164" formatCode="_-* #,##0.00_-;\-* #,##0.00_-;_-* &quot;-&quot;??_-;_-@_-"/>
      <fill>
        <patternFill patternType="solid">
          <fgColor indexed="64"/>
          <bgColor theme="0"/>
        </patternFill>
      </fill>
      <alignment horizontal="center" vertical="bottom" textRotation="0" wrapText="0" indent="0" justifyLastLine="0" shrinkToFit="0" readingOrder="0"/>
      <border diagonalUp="0" diagonalDown="0" outline="0">
        <lef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border diagonalUp="0" diagonalDown="0" outline="0">
        <left/>
        <right/>
        <top style="thin">
          <color indexed="64"/>
        </top>
        <bottom style="thin">
          <color indexed="64"/>
        </bottom>
      </border>
    </dxf>
    <dxf>
      <font>
        <strike val="0"/>
        <outline val="0"/>
        <shadow val="0"/>
        <u val="none"/>
        <vertAlign val="baseline"/>
        <sz val="11"/>
        <color auto="1"/>
        <name val="Calibri"/>
        <scheme val="minor"/>
      </font>
      <fill>
        <patternFill patternType="solid">
          <fgColor indexed="64"/>
          <bgColor theme="0"/>
        </patternFill>
      </fill>
      <border diagonalUp="0" diagonalDown="0" outline="0">
        <right/>
        <top style="thin">
          <color indexed="64"/>
        </top>
        <bottom style="thin">
          <color indexed="64"/>
        </bottom>
      </border>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theme="0"/>
        <name val="Arial Vet"/>
        <scheme val="none"/>
      </font>
      <fill>
        <patternFill patternType="solid">
          <fgColor indexed="64"/>
          <bgColor rgb="FF008397"/>
        </patternFill>
      </fill>
    </dxf>
  </dxfs>
  <tableStyles count="0" defaultTableStyle="TableStyleMedium2" defaultPivotStyle="PivotStyleLight16"/>
  <colors>
    <mruColors>
      <color rgb="FF008397"/>
      <color rgb="FFF0F0F0"/>
      <color rgb="FFBDD7EE"/>
      <color rgb="FFFEF5F0"/>
      <color rgb="FF00A6AC"/>
      <color rgb="FF03B2B6"/>
      <color rgb="FFE2E7E7"/>
      <color rgb="FFCDCDCD"/>
      <color rgb="FFEFF5F7"/>
      <color rgb="FFA3B2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4071636</xdr:colOff>
      <xdr:row>1</xdr:row>
      <xdr:rowOff>84925</xdr:rowOff>
    </xdr:from>
    <xdr:to>
      <xdr:col>2</xdr:col>
      <xdr:colOff>6361070</xdr:colOff>
      <xdr:row>4</xdr:row>
      <xdr:rowOff>181635</xdr:rowOff>
    </xdr:to>
    <xdr:pic>
      <xdr:nvPicPr>
        <xdr:cNvPr id="10" name="Afbeelding 9" descr="Gasunie">
          <a:extLst>
            <a:ext uri="{FF2B5EF4-FFF2-40B4-BE49-F238E27FC236}">
              <a16:creationId xmlns:a16="http://schemas.microsoft.com/office/drawing/2014/main" id="{B4B4A037-1461-BC48-6536-5ADEDC5712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4689" y="275425"/>
          <a:ext cx="2289434" cy="668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6520327</xdr:colOff>
      <xdr:row>0</xdr:row>
      <xdr:rowOff>171522</xdr:rowOff>
    </xdr:from>
    <xdr:to>
      <xdr:col>2</xdr:col>
      <xdr:colOff>8805741</xdr:colOff>
      <xdr:row>6</xdr:row>
      <xdr:rowOff>12861</xdr:rowOff>
    </xdr:to>
    <xdr:pic>
      <xdr:nvPicPr>
        <xdr:cNvPr id="8" name="Afbeelding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2"/>
        <a:srcRect l="17398" t="31118" r="10496" b="20085"/>
        <a:stretch/>
      </xdr:blipFill>
      <xdr:spPr>
        <a:xfrm>
          <a:off x="7683380" y="171522"/>
          <a:ext cx="2285414" cy="984339"/>
        </a:xfrm>
        <a:prstGeom prst="rect">
          <a:avLst/>
        </a:prstGeom>
      </xdr:spPr>
    </xdr:pic>
    <xdr:clientData/>
  </xdr:twoCellAnchor>
  <xdr:twoCellAnchor editAs="oneCell">
    <xdr:from>
      <xdr:col>1</xdr:col>
      <xdr:colOff>413367</xdr:colOff>
      <xdr:row>0</xdr:row>
      <xdr:rowOff>126386</xdr:rowOff>
    </xdr:from>
    <xdr:to>
      <xdr:col>2</xdr:col>
      <xdr:colOff>1846020</xdr:colOff>
      <xdr:row>5</xdr:row>
      <xdr:rowOff>123860</xdr:rowOff>
    </xdr:to>
    <xdr:pic>
      <xdr:nvPicPr>
        <xdr:cNvPr id="7" name="Afbeelding 6">
          <a:extLst>
            <a:ext uri="{FF2B5EF4-FFF2-40B4-BE49-F238E27FC236}">
              <a16:creationId xmlns:a16="http://schemas.microsoft.com/office/drawing/2014/main" id="{9FF5AF7D-D39A-548C-571C-A20184B92BFF}"/>
            </a:ext>
          </a:extLst>
        </xdr:cNvPr>
        <xdr:cNvPicPr>
          <a:picLocks noChangeAspect="1"/>
        </xdr:cNvPicPr>
      </xdr:nvPicPr>
      <xdr:blipFill>
        <a:blip xmlns:r="http://schemas.openxmlformats.org/officeDocument/2006/relationships" r:embed="rId3"/>
        <a:stretch>
          <a:fillRect/>
        </a:stretch>
      </xdr:blipFill>
      <xdr:spPr>
        <a:xfrm>
          <a:off x="994893" y="126386"/>
          <a:ext cx="2014180" cy="949974"/>
        </a:xfrm>
        <a:prstGeom prst="rect">
          <a:avLst/>
        </a:prstGeom>
      </xdr:spPr>
    </xdr:pic>
    <xdr:clientData/>
  </xdr:twoCellAnchor>
  <xdr:twoCellAnchor editAs="oneCell">
    <xdr:from>
      <xdr:col>2</xdr:col>
      <xdr:colOff>1969574</xdr:colOff>
      <xdr:row>1</xdr:row>
      <xdr:rowOff>2661</xdr:rowOff>
    </xdr:from>
    <xdr:to>
      <xdr:col>2</xdr:col>
      <xdr:colOff>3872790</xdr:colOff>
      <xdr:row>5</xdr:row>
      <xdr:rowOff>81708</xdr:rowOff>
    </xdr:to>
    <xdr:pic>
      <xdr:nvPicPr>
        <xdr:cNvPr id="9" name="Afbeelding 8">
          <a:extLst>
            <a:ext uri="{FF2B5EF4-FFF2-40B4-BE49-F238E27FC236}">
              <a16:creationId xmlns:a16="http://schemas.microsoft.com/office/drawing/2014/main" id="{B82BC7EF-0A78-8ADA-F30A-B2CC6AEDA639}"/>
            </a:ext>
          </a:extLst>
        </xdr:cNvPr>
        <xdr:cNvPicPr>
          <a:picLocks noChangeAspect="1"/>
        </xdr:cNvPicPr>
      </xdr:nvPicPr>
      <xdr:blipFill>
        <a:blip xmlns:r="http://schemas.openxmlformats.org/officeDocument/2006/relationships" r:embed="rId4"/>
        <a:stretch>
          <a:fillRect/>
        </a:stretch>
      </xdr:blipFill>
      <xdr:spPr>
        <a:xfrm>
          <a:off x="3132627" y="193161"/>
          <a:ext cx="1903216" cy="841047"/>
        </a:xfrm>
        <a:prstGeom prst="rect">
          <a:avLst/>
        </a:prstGeom>
      </xdr:spPr>
    </xdr:pic>
    <xdr:clientData/>
  </xdr:twoCellAnchor>
  <xdr:twoCellAnchor>
    <xdr:from>
      <xdr:col>2</xdr:col>
      <xdr:colOff>1753134</xdr:colOff>
      <xdr:row>0</xdr:row>
      <xdr:rowOff>19098</xdr:rowOff>
    </xdr:from>
    <xdr:to>
      <xdr:col>3</xdr:col>
      <xdr:colOff>183650</xdr:colOff>
      <xdr:row>6</xdr:row>
      <xdr:rowOff>70710</xdr:rowOff>
    </xdr:to>
    <xdr:sp macro="" textlink="">
      <xdr:nvSpPr>
        <xdr:cNvPr id="6" name="Rechthoek 5">
          <a:extLst>
            <a:ext uri="{FF2B5EF4-FFF2-40B4-BE49-F238E27FC236}">
              <a16:creationId xmlns:a16="http://schemas.microsoft.com/office/drawing/2014/main" id="{00000000-0008-0000-0000-000006000000}"/>
            </a:ext>
            <a:ext uri="{147F2762-F138-4A5C-976F-8EAC2B608ADB}">
              <a16:predDERef xmlns:a16="http://schemas.microsoft.com/office/drawing/2014/main" pred="{00000000-0008-0000-0000-000004000000}"/>
            </a:ext>
          </a:extLst>
        </xdr:cNvPr>
        <xdr:cNvSpPr/>
      </xdr:nvSpPr>
      <xdr:spPr>
        <a:xfrm>
          <a:off x="2916187" y="19098"/>
          <a:ext cx="7283752" cy="1194612"/>
        </a:xfrm>
        <a:prstGeom prst="rect">
          <a:avLst/>
        </a:prstGeom>
        <a:solidFill>
          <a:schemeClr val="bg1">
            <a:alpha val="71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4913393</xdr:colOff>
      <xdr:row>1</xdr:row>
      <xdr:rowOff>111909</xdr:rowOff>
    </xdr:from>
    <xdr:to>
      <xdr:col>4</xdr:col>
      <xdr:colOff>7084022</xdr:colOff>
      <xdr:row>7</xdr:row>
      <xdr:rowOff>155163</xdr:rowOff>
    </xdr:to>
    <xdr:pic>
      <xdr:nvPicPr>
        <xdr:cNvPr id="4" name="Afbeelding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srcRect l="18154" t="24699" r="12954" b="21544"/>
        <a:stretch/>
      </xdr:blipFill>
      <xdr:spPr>
        <a:xfrm>
          <a:off x="8162476" y="291826"/>
          <a:ext cx="2170629" cy="1122754"/>
        </a:xfrm>
        <a:prstGeom prst="rect">
          <a:avLst/>
        </a:prstGeom>
      </xdr:spPr>
    </xdr:pic>
    <xdr:clientData/>
  </xdr:twoCellAnchor>
  <xdr:twoCellAnchor editAs="oneCell">
    <xdr:from>
      <xdr:col>4</xdr:col>
      <xdr:colOff>1746424</xdr:colOff>
      <xdr:row>2</xdr:row>
      <xdr:rowOff>160507</xdr:rowOff>
    </xdr:from>
    <xdr:to>
      <xdr:col>4</xdr:col>
      <xdr:colOff>4528573</xdr:colOff>
      <xdr:row>6</xdr:row>
      <xdr:rowOff>167975</xdr:rowOff>
    </xdr:to>
    <xdr:pic>
      <xdr:nvPicPr>
        <xdr:cNvPr id="3" name="Afbeelding 2" descr="Gasunie">
          <a:extLst>
            <a:ext uri="{FF2B5EF4-FFF2-40B4-BE49-F238E27FC236}">
              <a16:creationId xmlns:a16="http://schemas.microsoft.com/office/drawing/2014/main" id="{9EA80D1E-B5CE-4268-8682-3F4E069A6B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5507" y="520340"/>
          <a:ext cx="2782149" cy="727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155823</xdr:colOff>
      <xdr:row>1</xdr:row>
      <xdr:rowOff>68486</xdr:rowOff>
    </xdr:from>
    <xdr:to>
      <xdr:col>2</xdr:col>
      <xdr:colOff>1763744</xdr:colOff>
      <xdr:row>7</xdr:row>
      <xdr:rowOff>1710</xdr:rowOff>
    </xdr:to>
    <xdr:pic>
      <xdr:nvPicPr>
        <xdr:cNvPr id="5" name="Afbeelding 4">
          <a:extLst>
            <a:ext uri="{FF2B5EF4-FFF2-40B4-BE49-F238E27FC236}">
              <a16:creationId xmlns:a16="http://schemas.microsoft.com/office/drawing/2014/main" id="{662333E5-4E83-4471-8F91-5BDAC5B7E6FF}"/>
            </a:ext>
          </a:extLst>
        </xdr:cNvPr>
        <xdr:cNvPicPr>
          <a:picLocks noChangeAspect="1"/>
        </xdr:cNvPicPr>
      </xdr:nvPicPr>
      <xdr:blipFill>
        <a:blip xmlns:r="http://schemas.openxmlformats.org/officeDocument/2006/relationships" r:embed="rId3"/>
        <a:stretch>
          <a:fillRect/>
        </a:stretch>
      </xdr:blipFill>
      <xdr:spPr>
        <a:xfrm>
          <a:off x="335740" y="248403"/>
          <a:ext cx="2190004" cy="1012724"/>
        </a:xfrm>
        <a:prstGeom prst="rect">
          <a:avLst/>
        </a:prstGeom>
      </xdr:spPr>
    </xdr:pic>
    <xdr:clientData/>
  </xdr:twoCellAnchor>
  <xdr:twoCellAnchor editAs="oneCell">
    <xdr:from>
      <xdr:col>2</xdr:col>
      <xdr:colOff>1918740</xdr:colOff>
      <xdr:row>2</xdr:row>
      <xdr:rowOff>21997</xdr:rowOff>
    </xdr:from>
    <xdr:to>
      <xdr:col>4</xdr:col>
      <xdr:colOff>1431180</xdr:colOff>
      <xdr:row>7</xdr:row>
      <xdr:rowOff>377</xdr:rowOff>
    </xdr:to>
    <xdr:pic>
      <xdr:nvPicPr>
        <xdr:cNvPr id="6" name="Afbeelding 5">
          <a:extLst>
            <a:ext uri="{FF2B5EF4-FFF2-40B4-BE49-F238E27FC236}">
              <a16:creationId xmlns:a16="http://schemas.microsoft.com/office/drawing/2014/main" id="{EC383B3A-7A55-4C24-958E-7260B4648B2C}"/>
            </a:ext>
          </a:extLst>
        </xdr:cNvPr>
        <xdr:cNvPicPr>
          <a:picLocks noChangeAspect="1"/>
        </xdr:cNvPicPr>
      </xdr:nvPicPr>
      <xdr:blipFill>
        <a:blip xmlns:r="http://schemas.openxmlformats.org/officeDocument/2006/relationships" r:embed="rId4"/>
        <a:stretch>
          <a:fillRect/>
        </a:stretch>
      </xdr:blipFill>
      <xdr:spPr>
        <a:xfrm>
          <a:off x="2680740" y="371247"/>
          <a:ext cx="2095620" cy="851505"/>
        </a:xfrm>
        <a:prstGeom prst="rect">
          <a:avLst/>
        </a:prstGeom>
      </xdr:spPr>
    </xdr:pic>
    <xdr:clientData/>
  </xdr:twoCellAnchor>
  <xdr:twoCellAnchor>
    <xdr:from>
      <xdr:col>2</xdr:col>
      <xdr:colOff>1979083</xdr:colOff>
      <xdr:row>1</xdr:row>
      <xdr:rowOff>68792</xdr:rowOff>
    </xdr:from>
    <xdr:to>
      <xdr:col>4</xdr:col>
      <xdr:colOff>7143750</xdr:colOff>
      <xdr:row>7</xdr:row>
      <xdr:rowOff>154949</xdr:rowOff>
    </xdr:to>
    <xdr:sp macro="" textlink="">
      <xdr:nvSpPr>
        <xdr:cNvPr id="2" name="Rechthoek 1">
          <a:extLst>
            <a:ext uri="{FF2B5EF4-FFF2-40B4-BE49-F238E27FC236}">
              <a16:creationId xmlns:a16="http://schemas.microsoft.com/office/drawing/2014/main" id="{83E57AED-9F64-4EF2-88DD-7A3B9584D887}"/>
            </a:ext>
            <a:ext uri="{147F2762-F138-4A5C-976F-8EAC2B608ADB}">
              <a16:predDERef xmlns:a16="http://schemas.microsoft.com/office/drawing/2014/main" pred="{00000000-0008-0000-0000-000004000000}"/>
            </a:ext>
          </a:extLst>
        </xdr:cNvPr>
        <xdr:cNvSpPr/>
      </xdr:nvSpPr>
      <xdr:spPr>
        <a:xfrm>
          <a:off x="2741083" y="248709"/>
          <a:ext cx="7651750" cy="1165657"/>
        </a:xfrm>
        <a:prstGeom prst="rect">
          <a:avLst/>
        </a:prstGeom>
        <a:solidFill>
          <a:schemeClr val="bg1">
            <a:alpha val="71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C11:Q66" totalsRowShown="0" headerRowDxfId="29" dataDxfId="28">
  <autoFilter ref="C11:Q66" xr:uid="{00000000-0009-0000-0100-000002000000}"/>
  <tableColumns count="15">
    <tableColumn id="1" xr3:uid="{00000000-0010-0000-0000-000001000000}" name="Material" dataDxfId="27"/>
    <tableColumn id="12" xr3:uid="{00000000-0010-0000-0000-00000C000000}" name="Unit" dataDxfId="26"/>
    <tableColumn id="13" xr3:uid="{00000000-0010-0000-0000-00000D000000}" name="Measured Quantity" dataDxfId="25"/>
    <tableColumn id="2" xr3:uid="{00000000-0010-0000-0000-000002000000}" name="Weight (g)" dataDxfId="24"/>
    <tableColumn id="3" xr3:uid="{00000000-0010-0000-0000-000003000000}" name="Recycled (%)" dataDxfId="23"/>
    <tableColumn id="4" xr3:uid="{00000000-0010-0000-0000-000004000000}" name="Recyclable (%)" dataDxfId="22"/>
    <tableColumn id="14" xr3:uid="{00000000-0010-0000-0000-00000E000000}" name="Supplier/Producer (Tier 1)" dataDxfId="21" dataCellStyle="Procent"/>
    <tableColumn id="17" xr3:uid="{00000000-0010-0000-0000-000011000000}" name="(Base) Product" dataDxfId="20" dataCellStyle="Procent"/>
    <tableColumn id="16" xr3:uid="{00000000-0010-0000-0000-000010000000}" name="Supplier/Producer (Tier 2)" dataDxfId="19" dataCellStyle="Procent"/>
    <tableColumn id="19" xr3:uid="{00000000-0010-0000-0000-000013000000}" name="Source" dataDxfId="18" dataCellStyle="Procent"/>
    <tableColumn id="18" xr3:uid="{00000000-0010-0000-0000-000012000000}" name="(Base) material" dataDxfId="17" dataCellStyle="Procent"/>
    <tableColumn id="7" xr3:uid="{00000000-0010-0000-0000-000007000000}" name="Circularity (%)" dataDxfId="16">
      <calculatedColumnFormula>IFERROR(((Table2[[#This Row],[Recycled (%)]]*IF(#REF!="D",0.5,1)+Table2[[#This Row],[Recyclable (%)]]*IF(#REF!="D",0.5,1))/2),"")</calculatedColumnFormula>
    </tableColumn>
    <tableColumn id="15" xr3:uid="{00000000-0010-0000-0000-00000F000000}" name="Circular (g)" dataDxfId="15">
      <calculatedColumnFormula>Table2[[#This Row],[Circularity (%)]]*Table2[[#This Row],[Weight (g)]]</calculatedColumnFormula>
    </tableColumn>
    <tableColumn id="5" xr3:uid="{00000000-0010-0000-0000-000005000000}" name="Recycled (g)" dataDxfId="14">
      <calculatedColumnFormula>Table2[[#This Row],[Recycled (%)]]*Table2[[#This Row],[Weight (g)]]</calculatedColumnFormula>
    </tableColumn>
    <tableColumn id="6" xr3:uid="{00000000-0010-0000-0000-000006000000}" name="Recyclable (g)" dataDxfId="13">
      <calculatedColumnFormula>Table2[[#This Row],[Weight (g)]]*Table2[[#This Row],[Recyclable (%)]]</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2:K63" totalsRowShown="0" headerRowDxfId="12" dataDxfId="10" headerRowBorderDxfId="11">
  <autoFilter ref="B2:K63" xr:uid="{00000000-0009-0000-0100-000001000000}"/>
  <sortState xmlns:xlrd2="http://schemas.microsoft.com/office/spreadsheetml/2017/richdata2" ref="B3:K63">
    <sortCondition ref="B2:B63"/>
  </sortState>
  <tableColumns count="10">
    <tableColumn id="1" xr3:uid="{00000000-0010-0000-0100-000001000000}" name="Name" dataDxfId="9"/>
    <tableColumn id="2" xr3:uid="{00000000-0010-0000-0100-000002000000}" name="Type" dataDxfId="8"/>
    <tableColumn id="9" xr3:uid="{00000000-0010-0000-0100-000009000000}" name="Likely recycled" dataDxfId="7"/>
    <tableColumn id="4" xr3:uid="{00000000-0010-0000-0100-000004000000}" name="Max Recyled" dataDxfId="6"/>
    <tableColumn id="11" xr3:uid="{00000000-0010-0000-0100-00000B000000}" name="Max R/D recycled" dataDxfId="5"/>
    <tableColumn id="8" xr3:uid="{00000000-0010-0000-0100-000008000000}" name="Likely recylability" dataDxfId="4"/>
    <tableColumn id="3" xr3:uid="{00000000-0010-0000-0100-000003000000}" name="Max recyclability" dataDxfId="3"/>
    <tableColumn id="10" xr3:uid="{00000000-0010-0000-0100-00000A000000}" name="Max R/D recyclability" dataDxfId="2"/>
    <tableColumn id="6" xr3:uid="{00000000-0010-0000-0100-000006000000}" name="Limits recyclebility" dataDxfId="1"/>
    <tableColumn id="7" xr3:uid="{00000000-0010-0000-0100-000007000000}" name="Remarks" dataDxfId="0"/>
  </tableColumns>
  <tableStyleInfo name="TableStyleLight1"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F12"/>
  <sheetViews>
    <sheetView showGridLines="0" tabSelected="1" zoomScale="95" zoomScaleNormal="95" workbookViewId="0">
      <selection activeCell="C12" sqref="C12"/>
    </sheetView>
  </sheetViews>
  <sheetFormatPr defaultColWidth="8.7109375" defaultRowHeight="15"/>
  <cols>
    <col min="3" max="3" width="132.7109375" style="9" customWidth="1"/>
  </cols>
  <sheetData>
    <row r="3" spans="3:6">
      <c r="C3" s="8"/>
    </row>
    <row r="7" spans="3:6">
      <c r="F7" s="9"/>
    </row>
    <row r="8" spans="3:6">
      <c r="C8" s="12" t="s">
        <v>0</v>
      </c>
      <c r="F8" s="9"/>
    </row>
    <row r="9" spans="3:6" ht="15.75" thickBot="1">
      <c r="C9" s="44">
        <v>45292</v>
      </c>
      <c r="F9" s="9"/>
    </row>
    <row r="11" spans="3:6">
      <c r="C11" s="13" t="s">
        <v>1</v>
      </c>
    </row>
    <row r="12" spans="3:6" ht="254.45" customHeight="1" thickBot="1">
      <c r="C12" s="43" t="s">
        <v>171</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0:F50"/>
  <sheetViews>
    <sheetView showGridLines="0" zoomScale="90" zoomScaleNormal="90" workbookViewId="0">
      <selection activeCell="D44" sqref="D44:E44"/>
    </sheetView>
  </sheetViews>
  <sheetFormatPr defaultColWidth="8.7109375" defaultRowHeight="14.25"/>
  <cols>
    <col min="1" max="1" width="2.7109375" style="50" customWidth="1"/>
    <col min="2" max="2" width="8.7109375" style="50" customWidth="1"/>
    <col min="3" max="3" width="31" style="50" customWidth="1"/>
    <col min="4" max="4" width="6.28515625" style="50" customWidth="1"/>
    <col min="5" max="5" width="117.28515625" style="137" customWidth="1"/>
    <col min="6" max="6" width="27.140625" style="50" customWidth="1"/>
    <col min="7" max="12" width="9" style="50" customWidth="1"/>
    <col min="13" max="16384" width="8.7109375" style="50"/>
  </cols>
  <sheetData>
    <row r="10" spans="2:6" s="51" customFormat="1" ht="30">
      <c r="B10" s="149" t="s">
        <v>2</v>
      </c>
      <c r="C10" s="149"/>
      <c r="D10" s="150"/>
      <c r="E10" s="150"/>
      <c r="F10" s="141" t="s">
        <v>3</v>
      </c>
    </row>
    <row r="11" spans="2:6" s="51" customFormat="1" ht="15.75" thickBot="1">
      <c r="B11" s="151" t="s">
        <v>4</v>
      </c>
      <c r="C11" s="151"/>
      <c r="D11" s="151"/>
      <c r="E11" s="151"/>
      <c r="F11" s="37"/>
    </row>
    <row r="12" spans="2:6" s="51" customFormat="1">
      <c r="C12" s="52" t="s">
        <v>5</v>
      </c>
      <c r="D12" s="152" t="s">
        <v>6</v>
      </c>
      <c r="E12" s="152"/>
      <c r="F12" s="52" t="s">
        <v>7</v>
      </c>
    </row>
    <row r="13" spans="2:6" s="51" customFormat="1">
      <c r="C13" s="53" t="s">
        <v>8</v>
      </c>
      <c r="D13" s="154" t="s">
        <v>9</v>
      </c>
      <c r="E13" s="154"/>
      <c r="F13" s="53" t="s">
        <v>7</v>
      </c>
    </row>
    <row r="14" spans="2:6" s="51" customFormat="1">
      <c r="C14" s="53" t="s">
        <v>10</v>
      </c>
      <c r="D14" s="153" t="s">
        <v>11</v>
      </c>
      <c r="E14" s="153"/>
      <c r="F14" s="53" t="s">
        <v>7</v>
      </c>
    </row>
    <row r="15" spans="2:6" s="51" customFormat="1" ht="15" customHeight="1">
      <c r="C15" s="53" t="s">
        <v>12</v>
      </c>
      <c r="D15" s="154" t="s">
        <v>13</v>
      </c>
      <c r="E15" s="154"/>
      <c r="F15" s="53" t="s">
        <v>7</v>
      </c>
    </row>
    <row r="16" spans="2:6" s="51" customFormat="1" ht="15.75" thickBot="1">
      <c r="B16" s="151" t="s">
        <v>14</v>
      </c>
      <c r="C16" s="151"/>
      <c r="D16" s="151"/>
      <c r="E16" s="151"/>
      <c r="F16" s="37"/>
    </row>
    <row r="17" spans="2:6" s="51" customFormat="1">
      <c r="C17" s="52" t="s">
        <v>15</v>
      </c>
      <c r="D17" s="152" t="s">
        <v>16</v>
      </c>
      <c r="E17" s="152"/>
      <c r="F17" s="142" t="s">
        <v>17</v>
      </c>
    </row>
    <row r="18" spans="2:6" s="51" customFormat="1">
      <c r="C18" s="53" t="s">
        <v>18</v>
      </c>
      <c r="D18" s="153" t="s">
        <v>19</v>
      </c>
      <c r="E18" s="153"/>
      <c r="F18" s="143" t="s">
        <v>17</v>
      </c>
    </row>
    <row r="19" spans="2:6" s="51" customFormat="1" ht="28.15" customHeight="1">
      <c r="C19" s="53" t="s">
        <v>20</v>
      </c>
      <c r="D19" s="153" t="s">
        <v>21</v>
      </c>
      <c r="E19" s="153"/>
      <c r="F19" s="143" t="s">
        <v>17</v>
      </c>
    </row>
    <row r="20" spans="2:6" s="51" customFormat="1" ht="15.75" thickBot="1">
      <c r="B20" s="151" t="s">
        <v>22</v>
      </c>
      <c r="C20" s="151"/>
      <c r="D20" s="151"/>
      <c r="E20" s="151"/>
      <c r="F20" s="37"/>
    </row>
    <row r="21" spans="2:6" s="51" customFormat="1">
      <c r="C21" s="139" t="s">
        <v>23</v>
      </c>
      <c r="D21" s="157" t="s">
        <v>24</v>
      </c>
      <c r="E21" s="157"/>
      <c r="F21" s="52" t="s">
        <v>7</v>
      </c>
    </row>
    <row r="22" spans="2:6" s="51" customFormat="1">
      <c r="C22" s="53" t="s">
        <v>25</v>
      </c>
      <c r="D22" s="153" t="s">
        <v>26</v>
      </c>
      <c r="E22" s="153"/>
      <c r="F22" s="53" t="s">
        <v>7</v>
      </c>
    </row>
    <row r="23" spans="2:6" s="51" customFormat="1" ht="30" customHeight="1">
      <c r="C23" s="145" t="s">
        <v>27</v>
      </c>
      <c r="D23" s="156" t="s">
        <v>28</v>
      </c>
      <c r="E23" s="156"/>
      <c r="F23" s="53" t="s">
        <v>7</v>
      </c>
    </row>
    <row r="24" spans="2:6" s="51" customFormat="1">
      <c r="C24" s="140" t="s">
        <v>29</v>
      </c>
      <c r="D24" s="154" t="s">
        <v>30</v>
      </c>
      <c r="E24" s="154"/>
      <c r="F24" s="53" t="s">
        <v>7</v>
      </c>
    </row>
    <row r="25" spans="2:6" s="51" customFormat="1">
      <c r="C25" s="51" t="s">
        <v>31</v>
      </c>
      <c r="D25" s="150" t="s">
        <v>32</v>
      </c>
      <c r="E25" s="150"/>
      <c r="F25" s="51" t="s">
        <v>7</v>
      </c>
    </row>
    <row r="26" spans="2:6" s="51" customFormat="1" ht="15">
      <c r="B26" s="149" t="s">
        <v>33</v>
      </c>
      <c r="C26" s="149"/>
      <c r="D26" s="149"/>
      <c r="E26" s="149"/>
      <c r="F26" s="141"/>
    </row>
    <row r="27" spans="2:6" s="51" customFormat="1" ht="15.75" thickBot="1">
      <c r="B27" s="151" t="s">
        <v>34</v>
      </c>
      <c r="C27" s="151"/>
      <c r="D27" s="151"/>
      <c r="E27" s="151"/>
      <c r="F27" s="37"/>
    </row>
    <row r="28" spans="2:6" s="51" customFormat="1" ht="28.15" customHeight="1">
      <c r="C28" s="52" t="s">
        <v>35</v>
      </c>
      <c r="D28" s="152" t="s">
        <v>36</v>
      </c>
      <c r="E28" s="152"/>
      <c r="F28" s="52" t="s">
        <v>7</v>
      </c>
    </row>
    <row r="29" spans="2:6" s="51" customFormat="1">
      <c r="C29" s="53" t="s">
        <v>37</v>
      </c>
      <c r="D29" s="153" t="s">
        <v>38</v>
      </c>
      <c r="E29" s="153"/>
      <c r="F29" s="53" t="s">
        <v>7</v>
      </c>
    </row>
    <row r="30" spans="2:6" s="51" customFormat="1">
      <c r="C30" s="53" t="s">
        <v>39</v>
      </c>
      <c r="D30" s="155" t="s">
        <v>40</v>
      </c>
      <c r="E30" s="155"/>
      <c r="F30" s="53" t="s">
        <v>7</v>
      </c>
    </row>
    <row r="31" spans="2:6" s="51" customFormat="1">
      <c r="C31" s="53" t="s">
        <v>41</v>
      </c>
      <c r="D31" s="153" t="s">
        <v>42</v>
      </c>
      <c r="E31" s="153"/>
      <c r="F31" s="53" t="s">
        <v>7</v>
      </c>
    </row>
    <row r="32" spans="2:6" s="51" customFormat="1">
      <c r="C32" s="53" t="s">
        <v>43</v>
      </c>
      <c r="D32" s="153" t="s">
        <v>44</v>
      </c>
      <c r="E32" s="153"/>
      <c r="F32" s="53" t="s">
        <v>7</v>
      </c>
    </row>
    <row r="33" spans="2:6" s="51" customFormat="1" ht="54.6" customHeight="1">
      <c r="C33" s="53" t="s">
        <v>45</v>
      </c>
      <c r="D33" s="153" t="s">
        <v>46</v>
      </c>
      <c r="E33" s="153"/>
      <c r="F33" s="53" t="s">
        <v>7</v>
      </c>
    </row>
    <row r="34" spans="2:6" s="51" customFormat="1" ht="15.75" thickBot="1">
      <c r="B34" s="151" t="s">
        <v>47</v>
      </c>
      <c r="C34" s="151"/>
      <c r="D34" s="151"/>
      <c r="E34" s="151"/>
      <c r="F34" s="37"/>
    </row>
    <row r="35" spans="2:6" s="51" customFormat="1">
      <c r="C35" s="52" t="s">
        <v>48</v>
      </c>
      <c r="D35" s="152" t="s">
        <v>49</v>
      </c>
      <c r="E35" s="152"/>
      <c r="F35" s="52" t="s">
        <v>7</v>
      </c>
    </row>
    <row r="36" spans="2:6" s="51" customFormat="1">
      <c r="C36" s="53" t="s">
        <v>50</v>
      </c>
      <c r="D36" s="154" t="s">
        <v>51</v>
      </c>
      <c r="E36" s="154"/>
      <c r="F36" s="53" t="s">
        <v>7</v>
      </c>
    </row>
    <row r="37" spans="2:6" s="51" customFormat="1">
      <c r="C37" s="53" t="s">
        <v>52</v>
      </c>
      <c r="D37" s="153" t="s">
        <v>53</v>
      </c>
      <c r="E37" s="153"/>
      <c r="F37" s="53" t="s">
        <v>7</v>
      </c>
    </row>
    <row r="38" spans="2:6" s="51" customFormat="1">
      <c r="C38" s="53" t="s">
        <v>54</v>
      </c>
      <c r="D38" s="153" t="s">
        <v>55</v>
      </c>
      <c r="E38" s="153"/>
      <c r="F38" s="53" t="s">
        <v>7</v>
      </c>
    </row>
    <row r="39" spans="2:6" s="51" customFormat="1">
      <c r="C39" s="51" t="s">
        <v>56</v>
      </c>
      <c r="D39" s="159" t="s">
        <v>57</v>
      </c>
      <c r="E39" s="159"/>
      <c r="F39" s="51" t="s">
        <v>7</v>
      </c>
    </row>
    <row r="40" spans="2:6" s="51" customFormat="1" ht="15">
      <c r="B40" s="149" t="s">
        <v>58</v>
      </c>
      <c r="C40" s="149"/>
      <c r="D40" s="149"/>
      <c r="E40" s="149"/>
      <c r="F40" s="141"/>
    </row>
    <row r="41" spans="2:6" s="51" customFormat="1" ht="15.75" thickBot="1">
      <c r="B41" s="151" t="s">
        <v>59</v>
      </c>
      <c r="C41" s="151"/>
      <c r="D41" s="151"/>
      <c r="E41" s="151"/>
      <c r="F41" s="37"/>
    </row>
    <row r="42" spans="2:6" s="51" customFormat="1" ht="27.6" customHeight="1">
      <c r="C42" s="52" t="s">
        <v>60</v>
      </c>
      <c r="D42" s="152" t="s">
        <v>61</v>
      </c>
      <c r="E42" s="152"/>
      <c r="F42" s="142" t="s">
        <v>17</v>
      </c>
    </row>
    <row r="43" spans="2:6" s="51" customFormat="1" ht="13.9" customHeight="1">
      <c r="C43" s="53" t="s">
        <v>62</v>
      </c>
      <c r="D43" s="154" t="s">
        <v>63</v>
      </c>
      <c r="E43" s="154"/>
      <c r="F43" s="143" t="s">
        <v>17</v>
      </c>
    </row>
    <row r="44" spans="2:6" s="51" customFormat="1" ht="13.9" customHeight="1">
      <c r="C44" s="53" t="s">
        <v>64</v>
      </c>
      <c r="D44" s="153" t="s">
        <v>65</v>
      </c>
      <c r="E44" s="153"/>
      <c r="F44" s="143" t="s">
        <v>17</v>
      </c>
    </row>
    <row r="45" spans="2:6" s="51" customFormat="1" ht="13.9" customHeight="1" thickBot="1">
      <c r="B45" s="37"/>
      <c r="C45" s="37" t="s">
        <v>66</v>
      </c>
      <c r="D45" s="158" t="s">
        <v>67</v>
      </c>
      <c r="E45" s="158"/>
      <c r="F45" s="144" t="s">
        <v>17</v>
      </c>
    </row>
    <row r="46" spans="2:6" ht="52.5" customHeight="1"/>
    <row r="47" spans="2:6" ht="52.5" customHeight="1"/>
    <row r="48" spans="2:6" ht="52.5" customHeight="1"/>
    <row r="49" ht="52.5" customHeight="1"/>
    <row r="50" ht="52.5" customHeight="1"/>
  </sheetData>
  <mergeCells count="36">
    <mergeCell ref="D31:E31"/>
    <mergeCell ref="D45:E45"/>
    <mergeCell ref="D44:E44"/>
    <mergeCell ref="D32:E32"/>
    <mergeCell ref="D33:E33"/>
    <mergeCell ref="B34:E34"/>
    <mergeCell ref="D35:E35"/>
    <mergeCell ref="D37:E37"/>
    <mergeCell ref="D38:E38"/>
    <mergeCell ref="B40:E40"/>
    <mergeCell ref="B41:E41"/>
    <mergeCell ref="D42:E42"/>
    <mergeCell ref="D43:E43"/>
    <mergeCell ref="D36:E36"/>
    <mergeCell ref="D39:E39"/>
    <mergeCell ref="D30:E30"/>
    <mergeCell ref="D18:E18"/>
    <mergeCell ref="D23:E23"/>
    <mergeCell ref="D24:E24"/>
    <mergeCell ref="B16:E16"/>
    <mergeCell ref="D25:E25"/>
    <mergeCell ref="B26:E26"/>
    <mergeCell ref="B27:E27"/>
    <mergeCell ref="D28:E28"/>
    <mergeCell ref="D29:E29"/>
    <mergeCell ref="D17:E17"/>
    <mergeCell ref="D19:E19"/>
    <mergeCell ref="B20:E20"/>
    <mergeCell ref="D21:E21"/>
    <mergeCell ref="D22:E22"/>
    <mergeCell ref="B10:E10"/>
    <mergeCell ref="B11:E11"/>
    <mergeCell ref="D12:E12"/>
    <mergeCell ref="D14:E14"/>
    <mergeCell ref="D15:E15"/>
    <mergeCell ref="D13:E13"/>
  </mergeCells>
  <pageMargins left="0.7" right="0.7" top="0.75" bottom="0.75" header="0.3" footer="0.3"/>
  <pageSetup paperSize="9" orientation="portrait"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T74"/>
  <sheetViews>
    <sheetView showGridLines="0" zoomScale="125" zoomScaleNormal="80" workbookViewId="0">
      <selection activeCell="E13" sqref="E13"/>
    </sheetView>
  </sheetViews>
  <sheetFormatPr defaultColWidth="8.7109375" defaultRowHeight="15"/>
  <cols>
    <col min="1" max="1" width="4.42578125" customWidth="1"/>
    <col min="2" max="2" width="14.28515625" customWidth="1"/>
    <col min="3" max="3" width="26.28515625" customWidth="1"/>
    <col min="4" max="4" width="9.85546875" customWidth="1"/>
    <col min="5" max="5" width="22.28515625" customWidth="1"/>
    <col min="6" max="6" width="17" bestFit="1" customWidth="1"/>
    <col min="7" max="7" width="18.28515625" customWidth="1"/>
    <col min="8" max="8" width="20.5703125" hidden="1" customWidth="1"/>
    <col min="9" max="9" width="29.28515625" customWidth="1"/>
    <col min="10" max="10" width="20.7109375" customWidth="1"/>
    <col min="11" max="11" width="32" bestFit="1" customWidth="1"/>
    <col min="12" max="12" width="21.5703125" bestFit="1" customWidth="1"/>
    <col min="13" max="13" width="32" bestFit="1" customWidth="1"/>
    <col min="14" max="14" width="14" bestFit="1" customWidth="1"/>
    <col min="15" max="15" width="21.5703125" bestFit="1" customWidth="1"/>
    <col min="16" max="16" width="17.7109375" customWidth="1"/>
    <col min="17" max="17" width="21.28515625" hidden="1" customWidth="1"/>
  </cols>
  <sheetData>
    <row r="3" spans="2:17">
      <c r="B3" s="12" t="s">
        <v>4</v>
      </c>
      <c r="C3" s="54"/>
      <c r="D3" s="54"/>
      <c r="E3" s="54"/>
      <c r="F3" s="54"/>
      <c r="G3" s="47"/>
      <c r="H3" s="12" t="s">
        <v>14</v>
      </c>
      <c r="I3" s="125"/>
      <c r="M3" s="12" t="s">
        <v>22</v>
      </c>
      <c r="N3" s="54"/>
      <c r="O3" s="54"/>
      <c r="P3" s="54"/>
      <c r="Q3" s="12"/>
    </row>
    <row r="4" spans="2:17">
      <c r="B4" s="34" t="s">
        <v>68</v>
      </c>
      <c r="C4" s="147"/>
      <c r="D4" s="147"/>
      <c r="E4" s="147"/>
      <c r="F4" s="147"/>
      <c r="G4" s="48"/>
      <c r="H4" s="33" t="s">
        <v>69</v>
      </c>
      <c r="I4" s="124">
        <f>SUM(Table2[Weight (g)])</f>
        <v>2100</v>
      </c>
      <c r="M4" s="34" t="s">
        <v>23</v>
      </c>
      <c r="N4" s="166"/>
      <c r="O4" s="167"/>
      <c r="P4" s="167"/>
      <c r="Q4" s="167"/>
    </row>
    <row r="5" spans="2:17" ht="14.45" customHeight="1">
      <c r="B5" s="34" t="s">
        <v>70</v>
      </c>
      <c r="C5" s="160"/>
      <c r="D5" s="161"/>
      <c r="E5" s="161"/>
      <c r="F5" s="161"/>
      <c r="G5" s="49"/>
      <c r="H5" s="30" t="s">
        <v>18</v>
      </c>
      <c r="I5" s="105">
        <f>SUM(Table2[Recycled (g)])/I4</f>
        <v>0.37142857142857144</v>
      </c>
      <c r="M5" s="30" t="s">
        <v>25</v>
      </c>
      <c r="N5" s="168"/>
      <c r="O5" s="169"/>
      <c r="P5" s="169"/>
      <c r="Q5" s="169"/>
    </row>
    <row r="6" spans="2:17">
      <c r="B6" s="30" t="s">
        <v>71</v>
      </c>
      <c r="C6" s="164"/>
      <c r="D6" s="165"/>
      <c r="E6" s="165"/>
      <c r="F6" s="165"/>
      <c r="G6" s="10"/>
      <c r="H6" s="107" t="s">
        <v>20</v>
      </c>
      <c r="I6" s="73">
        <f>SUM(Table2[Circular (g)])/I4</f>
        <v>0.65714285714285714</v>
      </c>
      <c r="M6" s="30" t="s">
        <v>27</v>
      </c>
      <c r="N6" s="168"/>
      <c r="O6" s="169"/>
      <c r="P6" s="169"/>
      <c r="Q6" s="169"/>
    </row>
    <row r="7" spans="2:17" ht="15.75" thickBot="1">
      <c r="B7" s="36" t="s">
        <v>72</v>
      </c>
      <c r="C7" s="162"/>
      <c r="D7" s="163"/>
      <c r="E7" s="163"/>
      <c r="F7" s="163"/>
      <c r="G7" s="10"/>
      <c r="H7" s="10"/>
      <c r="M7" s="33" t="s">
        <v>73</v>
      </c>
      <c r="N7" s="171"/>
      <c r="O7" s="171"/>
      <c r="P7" s="171"/>
      <c r="Q7" s="171"/>
    </row>
    <row r="8" spans="2:17" ht="15.75" thickBot="1">
      <c r="B8" s="33"/>
      <c r="C8" s="74"/>
      <c r="D8" s="74"/>
      <c r="E8" s="74"/>
      <c r="F8" s="74"/>
      <c r="G8" s="10"/>
      <c r="H8" s="10"/>
      <c r="M8" s="36" t="s">
        <v>31</v>
      </c>
      <c r="N8" s="170"/>
      <c r="O8" s="170"/>
      <c r="P8" s="170"/>
      <c r="Q8" s="170"/>
    </row>
    <row r="11" spans="2:17">
      <c r="B11" s="135" t="s">
        <v>74</v>
      </c>
      <c r="C11" s="131" t="s">
        <v>35</v>
      </c>
      <c r="D11" s="132" t="s">
        <v>37</v>
      </c>
      <c r="E11" s="131" t="s">
        <v>39</v>
      </c>
      <c r="F11" s="133" t="s">
        <v>41</v>
      </c>
      <c r="G11" s="133" t="s">
        <v>43</v>
      </c>
      <c r="H11" s="133" t="s">
        <v>45</v>
      </c>
      <c r="I11" s="138" t="s">
        <v>48</v>
      </c>
      <c r="J11" s="133" t="s">
        <v>50</v>
      </c>
      <c r="K11" s="133" t="s">
        <v>52</v>
      </c>
      <c r="L11" s="133" t="s">
        <v>54</v>
      </c>
      <c r="M11" s="134" t="s">
        <v>56</v>
      </c>
      <c r="N11" s="133" t="s">
        <v>60</v>
      </c>
      <c r="O11" s="133" t="s">
        <v>62</v>
      </c>
      <c r="P11" s="133" t="s">
        <v>75</v>
      </c>
      <c r="Q11" s="134" t="s">
        <v>76</v>
      </c>
    </row>
    <row r="12" spans="2:17">
      <c r="B12" s="126" t="s">
        <v>77</v>
      </c>
      <c r="C12" s="127"/>
      <c r="D12" s="128"/>
      <c r="E12" s="127"/>
      <c r="F12" s="129"/>
      <c r="G12" s="114"/>
      <c r="H12" s="130"/>
      <c r="I12" s="130"/>
      <c r="J12" s="130"/>
      <c r="K12" s="130"/>
      <c r="L12" s="130"/>
      <c r="M12" s="130"/>
      <c r="N12" s="114"/>
      <c r="O12" s="69"/>
      <c r="P12" s="69"/>
      <c r="Q12" s="69"/>
    </row>
    <row r="13" spans="2:17">
      <c r="B13" s="70"/>
      <c r="C13" s="84" t="s">
        <v>78</v>
      </c>
      <c r="D13" s="84" t="s">
        <v>79</v>
      </c>
      <c r="E13" s="84">
        <v>1000</v>
      </c>
      <c r="F13" s="85">
        <v>1500</v>
      </c>
      <c r="G13" s="86">
        <v>0.4</v>
      </c>
      <c r="H13" s="87">
        <v>1</v>
      </c>
      <c r="I13" s="88"/>
      <c r="J13" s="88"/>
      <c r="K13" s="88"/>
      <c r="L13" s="88"/>
      <c r="M13" s="88"/>
      <c r="N13" s="78">
        <f>IFERROR(AVERAGE(Table2[[#This Row],[Recycled (%)]],Table2[[#This Row],[Recyclable (%)]]), "-")</f>
        <v>0.7</v>
      </c>
      <c r="O13" s="79">
        <f>IFERROR(Table2[[#This Row],[Circularity (%)]]*Table2[[#This Row],[Weight (g)]], "-")</f>
        <v>1050</v>
      </c>
      <c r="P13" s="79">
        <f>IFERROR(Table2[[#This Row],[Recycled (%)]]*Table2[[#This Row],[Weight (g)]],"")</f>
        <v>600</v>
      </c>
      <c r="Q13" s="79">
        <f>Table2[[#This Row],[Weight (g)]]*Table2[[#This Row],[Recyclable (%)]]</f>
        <v>1500</v>
      </c>
    </row>
    <row r="14" spans="2:17">
      <c r="B14" s="70"/>
      <c r="C14" s="96" t="s">
        <v>80</v>
      </c>
      <c r="D14" s="96"/>
      <c r="E14" s="96">
        <v>8000</v>
      </c>
      <c r="F14" s="97">
        <v>600</v>
      </c>
      <c r="G14" s="98">
        <v>0.3</v>
      </c>
      <c r="H14" s="99">
        <v>0.8</v>
      </c>
      <c r="I14" s="99"/>
      <c r="J14" s="99"/>
      <c r="K14" s="99"/>
      <c r="L14" s="99"/>
      <c r="M14" s="99"/>
      <c r="N14" s="101">
        <f>IFERROR(AVERAGE(Table2[[#This Row],[Recycled (%)]],Table2[[#This Row],[Recyclable (%)]]), "-")</f>
        <v>0.55000000000000004</v>
      </c>
      <c r="O14" s="102">
        <f>IFERROR(Table2[[#This Row],[Circularity (%)]]*Table2[[#This Row],[Weight (g)]], "-")</f>
        <v>330</v>
      </c>
      <c r="P14" s="102">
        <f>IFERROR(Table2[[#This Row],[Recycled (%)]]*Table2[[#This Row],[Weight (g)]],"")</f>
        <v>180</v>
      </c>
      <c r="Q14" s="102">
        <f>Table2[[#This Row],[Weight (g)]]*Table2[[#This Row],[Recyclable (%)]]</f>
        <v>480</v>
      </c>
    </row>
    <row r="15" spans="2:17">
      <c r="B15" s="70"/>
      <c r="C15" s="60"/>
      <c r="D15" s="60"/>
      <c r="E15" s="60"/>
      <c r="F15" s="64"/>
      <c r="G15" s="61"/>
      <c r="H15" s="62"/>
      <c r="I15" s="62"/>
      <c r="J15" s="62"/>
      <c r="K15" s="62"/>
      <c r="L15" s="62"/>
      <c r="M15" s="148"/>
      <c r="N15" s="101" t="str">
        <f>IFERROR(AVERAGE(Table2[[#This Row],[Recycled (%)]],Table2[[#This Row],[Recyclable (%)]]), "-")</f>
        <v>-</v>
      </c>
      <c r="O15" s="102" t="str">
        <f>IFERROR(Table2[[#This Row],[Circularity (%)]]*Table2[[#This Row],[Weight (g)]], "-")</f>
        <v>-</v>
      </c>
      <c r="P15" s="102">
        <f>IFERROR(Table2[[#This Row],[Recycled (%)]]*Table2[[#This Row],[Weight (g)]],"")</f>
        <v>0</v>
      </c>
      <c r="Q15" s="102">
        <f>Table2[[#This Row],[Weight (g)]]*Table2[[#This Row],[Recyclable (%)]]</f>
        <v>0</v>
      </c>
    </row>
    <row r="16" spans="2:17">
      <c r="B16" s="70"/>
      <c r="C16" s="60"/>
      <c r="D16" s="60"/>
      <c r="E16" s="60"/>
      <c r="F16" s="64"/>
      <c r="G16" s="61"/>
      <c r="H16" s="62"/>
      <c r="I16" s="62"/>
      <c r="J16" s="62"/>
      <c r="K16" s="62"/>
      <c r="L16" s="62"/>
      <c r="M16" s="62"/>
      <c r="N16" s="101" t="str">
        <f>IFERROR(AVERAGE(Table2[[#This Row],[Recycled (%)]],Table2[[#This Row],[Recyclable (%)]]), "-")</f>
        <v>-</v>
      </c>
      <c r="O16" s="102" t="str">
        <f>IFERROR(Table2[[#This Row],[Circularity (%)]]*Table2[[#This Row],[Weight (g)]], "-")</f>
        <v>-</v>
      </c>
      <c r="P16" s="102">
        <f>IFERROR(Table2[[#This Row],[Recycled (%)]]*Table2[[#This Row],[Weight (g)]],"")</f>
        <v>0</v>
      </c>
      <c r="Q16" s="102">
        <f>Table2[[#This Row],[Weight (g)]]*Table2[[#This Row],[Recyclable (%)]]</f>
        <v>0</v>
      </c>
    </row>
    <row r="17" spans="2:17">
      <c r="B17" s="70"/>
      <c r="C17" s="60"/>
      <c r="D17" s="60"/>
      <c r="E17" s="60"/>
      <c r="F17" s="75"/>
      <c r="G17" s="76"/>
      <c r="H17" s="77"/>
      <c r="I17" s="62"/>
      <c r="J17" s="62"/>
      <c r="K17" s="62"/>
      <c r="L17" s="62"/>
      <c r="M17" s="62"/>
      <c r="N17" s="101" t="str">
        <f>IFERROR(AVERAGE(Table2[[#This Row],[Recycled (%)]],Table2[[#This Row],[Recyclable (%)]]), "-")</f>
        <v>-</v>
      </c>
      <c r="O17" s="102" t="str">
        <f>IFERROR(Table2[[#This Row],[Circularity (%)]]*Table2[[#This Row],[Weight (g)]], "-")</f>
        <v>-</v>
      </c>
      <c r="P17" s="102">
        <f>IFERROR(Table2[[#This Row],[Recycled (%)]]*Table2[[#This Row],[Weight (g)]],"")</f>
        <v>0</v>
      </c>
      <c r="Q17" s="102">
        <f>Table2[[#This Row],[Weight (g)]]*Table2[[#This Row],[Recyclable (%)]]</f>
        <v>0</v>
      </c>
    </row>
    <row r="18" spans="2:17">
      <c r="B18" s="70"/>
      <c r="C18" s="60"/>
      <c r="D18" s="60"/>
      <c r="E18" s="60"/>
      <c r="F18" s="64"/>
      <c r="G18" s="61"/>
      <c r="H18" s="62"/>
      <c r="I18" s="62"/>
      <c r="J18" s="62"/>
      <c r="K18" s="62"/>
      <c r="L18" s="62"/>
      <c r="M18" s="62"/>
      <c r="N18" s="101" t="str">
        <f>IFERROR(AVERAGE(Table2[[#This Row],[Recycled (%)]],Table2[[#This Row],[Recyclable (%)]]), "-")</f>
        <v>-</v>
      </c>
      <c r="O18" s="102" t="str">
        <f>IFERROR(Table2[[#This Row],[Circularity (%)]]*Table2[[#This Row],[Weight (g)]], "-")</f>
        <v>-</v>
      </c>
      <c r="P18" s="102">
        <f>IFERROR(Table2[[#This Row],[Recycled (%)]]*Table2[[#This Row],[Weight (g)]],"")</f>
        <v>0</v>
      </c>
      <c r="Q18" s="102">
        <f>Table2[[#This Row],[Weight (g)]]*Table2[[#This Row],[Recyclable (%)]]</f>
        <v>0</v>
      </c>
    </row>
    <row r="19" spans="2:17">
      <c r="B19" s="70"/>
      <c r="C19" s="60"/>
      <c r="D19" s="60"/>
      <c r="E19" s="60"/>
      <c r="F19" s="64"/>
      <c r="G19" s="61"/>
      <c r="H19" s="62"/>
      <c r="I19" s="62"/>
      <c r="J19" s="62"/>
      <c r="K19" s="62"/>
      <c r="L19" s="62"/>
      <c r="M19" s="62"/>
      <c r="N19" s="101" t="str">
        <f>IFERROR(AVERAGE(Table2[[#This Row],[Recycled (%)]],Table2[[#This Row],[Recyclable (%)]]), "-")</f>
        <v>-</v>
      </c>
      <c r="O19" s="102" t="str">
        <f>IFERROR(Table2[[#This Row],[Circularity (%)]]*Table2[[#This Row],[Weight (g)]], "-")</f>
        <v>-</v>
      </c>
      <c r="P19" s="102">
        <f>IFERROR(Table2[[#This Row],[Recycled (%)]]*Table2[[#This Row],[Weight (g)]],"")</f>
        <v>0</v>
      </c>
      <c r="Q19" s="102">
        <f>Table2[[#This Row],[Weight (g)]]*Table2[[#This Row],[Recyclable (%)]]</f>
        <v>0</v>
      </c>
    </row>
    <row r="20" spans="2:17">
      <c r="B20" s="70"/>
      <c r="C20" s="60"/>
      <c r="D20" s="60"/>
      <c r="E20" s="60"/>
      <c r="F20" s="64"/>
      <c r="G20" s="61"/>
      <c r="H20" s="62"/>
      <c r="I20" s="62"/>
      <c r="J20" s="62"/>
      <c r="K20" s="62"/>
      <c r="L20" s="62"/>
      <c r="M20" s="62"/>
      <c r="N20" s="101" t="str">
        <f>IFERROR(AVERAGE(Table2[[#This Row],[Recycled (%)]],Table2[[#This Row],[Recyclable (%)]]), "-")</f>
        <v>-</v>
      </c>
      <c r="O20" s="102" t="str">
        <f>IFERROR(Table2[[#This Row],[Circularity (%)]]*Table2[[#This Row],[Weight (g)]], "-")</f>
        <v>-</v>
      </c>
      <c r="P20" s="102">
        <f>IFERROR(Table2[[#This Row],[Recycled (%)]]*Table2[[#This Row],[Weight (g)]],"")</f>
        <v>0</v>
      </c>
      <c r="Q20" s="102">
        <f>Table2[[#This Row],[Weight (g)]]*Table2[[#This Row],[Recyclable (%)]]</f>
        <v>0</v>
      </c>
    </row>
    <row r="21" spans="2:17">
      <c r="B21" s="70"/>
      <c r="C21" s="90"/>
      <c r="D21" s="90"/>
      <c r="E21" s="90"/>
      <c r="F21" s="91"/>
      <c r="G21" s="92"/>
      <c r="H21" s="93"/>
      <c r="I21" s="93"/>
      <c r="J21" s="93"/>
      <c r="K21" s="93"/>
      <c r="L21" s="93"/>
      <c r="M21" s="93"/>
      <c r="N21" s="103" t="str">
        <f>IFERROR(AVERAGE(Table2[[#This Row],[Recycled (%)]],Table2[[#This Row],[Recyclable (%)]]), "-")</f>
        <v>-</v>
      </c>
      <c r="O21" s="104" t="str">
        <f>IFERROR(Table2[[#This Row],[Circularity (%)]]*Table2[[#This Row],[Weight (g)]], "-")</f>
        <v>-</v>
      </c>
      <c r="P21" s="104">
        <f>IFERROR(Table2[[#This Row],[Recycled (%)]]*Table2[[#This Row],[Weight (g)]],"")</f>
        <v>0</v>
      </c>
      <c r="Q21" s="104">
        <f>Table2[[#This Row],[Weight (g)]]*Table2[[#This Row],[Recyclable (%)]]</f>
        <v>0</v>
      </c>
    </row>
    <row r="22" spans="2:17">
      <c r="B22" s="71"/>
      <c r="C22" s="31"/>
      <c r="D22" s="31"/>
      <c r="E22" s="31"/>
      <c r="F22" s="59"/>
      <c r="G22" s="81"/>
      <c r="H22" s="32"/>
      <c r="I22" s="32"/>
      <c r="J22" s="32"/>
      <c r="K22" s="32"/>
      <c r="L22" s="32"/>
      <c r="M22" s="32"/>
      <c r="N22" s="82" t="str">
        <f>IFERROR(AVERAGE(Table2[[#This Row],[Recycled (%)]],Table2[[#This Row],[Recyclable (%)]]), "-")</f>
        <v>-</v>
      </c>
      <c r="O22" s="83" t="str">
        <f>IFERROR(Table2[[#This Row],[Circularity (%)]]*Table2[[#This Row],[Weight (g)]], "-")</f>
        <v>-</v>
      </c>
      <c r="P22" s="83">
        <f>IFERROR(Table2[[#This Row],[Recycled (%)]]*Table2[[#This Row],[Weight (g)]],"")</f>
        <v>0</v>
      </c>
      <c r="Q22" s="83">
        <f>Table2[[#This Row],[Weight (g)]]*Table2[[#This Row],[Recyclable (%)]]</f>
        <v>0</v>
      </c>
    </row>
    <row r="23" spans="2:17">
      <c r="B23" s="72" t="s">
        <v>81</v>
      </c>
      <c r="C23" s="65"/>
      <c r="D23" s="65"/>
      <c r="E23" s="65"/>
      <c r="F23" s="136"/>
      <c r="G23" s="66"/>
      <c r="H23" s="66"/>
      <c r="I23" s="66"/>
      <c r="J23" s="66"/>
      <c r="K23" s="66"/>
      <c r="L23" s="66"/>
      <c r="M23" s="113"/>
      <c r="N23" s="114"/>
      <c r="O23" s="68"/>
      <c r="P23" s="67"/>
      <c r="Q23" s="67"/>
    </row>
    <row r="24" spans="2:17">
      <c r="B24" s="71"/>
      <c r="C24" s="31"/>
      <c r="D24" s="31"/>
      <c r="E24" s="31"/>
      <c r="F24" s="59"/>
      <c r="G24" s="81"/>
      <c r="H24" s="89"/>
      <c r="I24" s="32"/>
      <c r="J24" s="32"/>
      <c r="K24" s="32"/>
      <c r="L24" s="32"/>
      <c r="M24" s="32"/>
      <c r="N24" s="82" t="str">
        <f>IFERROR(AVERAGE(Table2[[#This Row],[Recycled (%)]],Table2[[#This Row],[Recyclable (%)]]), "-")</f>
        <v>-</v>
      </c>
      <c r="O24" s="115" t="str">
        <f>IFERROR(AVERAGE(Table2[[#This Row],[Recycled (%)]],Table2[[#This Row],[Recyclable (%)]]), "-")</f>
        <v>-</v>
      </c>
      <c r="P24" s="83">
        <f>Table2[[#This Row],[Recycled (%)]]*Table2[[#This Row],[Weight (g)]]</f>
        <v>0</v>
      </c>
      <c r="Q24" s="83">
        <f>Table2[[#This Row],[Weight (g)]]*Table2[[#This Row],[Recyclable (%)]]</f>
        <v>0</v>
      </c>
    </row>
    <row r="25" spans="2:17">
      <c r="B25" s="71"/>
      <c r="C25" s="96"/>
      <c r="D25" s="96"/>
      <c r="E25" s="96"/>
      <c r="F25" s="97"/>
      <c r="G25" s="98"/>
      <c r="H25" s="99"/>
      <c r="I25" s="99"/>
      <c r="J25" s="99"/>
      <c r="K25" s="99"/>
      <c r="L25" s="99"/>
      <c r="M25" s="99"/>
      <c r="N25" s="118" t="str">
        <f>IFERROR(AVERAGE(Table2[[#This Row],[Recycled (%)]],Table2[[#This Row],[Recyclable (%)]]), "-")</f>
        <v>-</v>
      </c>
      <c r="O25" s="116" t="str">
        <f>IFERROR(AVERAGE(Table2[[#This Row],[Recycled (%)]],Table2[[#This Row],[Recyclable (%)]]), "-")</f>
        <v>-</v>
      </c>
      <c r="P25" s="102">
        <f>Table2[[#This Row],[Recycled (%)]]*Table2[[#This Row],[Weight (g)]]</f>
        <v>0</v>
      </c>
      <c r="Q25" s="100">
        <f>Table2[[#This Row],[Weight (g)]]*Table2[[#This Row],[Recyclable (%)]]</f>
        <v>0</v>
      </c>
    </row>
    <row r="26" spans="2:17">
      <c r="B26" s="71"/>
      <c r="C26" s="60"/>
      <c r="D26" s="60"/>
      <c r="E26" s="60"/>
      <c r="F26" s="64"/>
      <c r="G26" s="61"/>
      <c r="H26" s="62"/>
      <c r="I26" s="62"/>
      <c r="J26" s="62"/>
      <c r="K26" s="62"/>
      <c r="L26" s="62"/>
      <c r="M26" s="62"/>
      <c r="N26" s="119" t="str">
        <f>IFERROR(AVERAGE(Table2[[#This Row],[Recycled (%)]],Table2[[#This Row],[Recyclable (%)]]), "-")</f>
        <v>-</v>
      </c>
      <c r="O26" s="117" t="str">
        <f>IFERROR(AVERAGE(Table2[[#This Row],[Recycled (%)]],Table2[[#This Row],[Recyclable (%)]]), "-")</f>
        <v>-</v>
      </c>
      <c r="P26" s="104">
        <f>Table2[[#This Row],[Recycled (%)]]*Table2[[#This Row],[Weight (g)]]</f>
        <v>0</v>
      </c>
      <c r="Q26" s="94">
        <f>Table2[[#This Row],[Weight (g)]]*Table2[[#This Row],[Recyclable (%)]]</f>
        <v>0</v>
      </c>
    </row>
    <row r="27" spans="2:17">
      <c r="B27" s="71"/>
      <c r="C27" s="60"/>
      <c r="D27" s="60"/>
      <c r="E27" s="60"/>
      <c r="F27" s="64"/>
      <c r="G27" s="61"/>
      <c r="H27" s="62"/>
      <c r="I27" s="62"/>
      <c r="J27" s="62"/>
      <c r="K27" s="62"/>
      <c r="L27" s="62"/>
      <c r="M27" s="62"/>
      <c r="N27" s="118" t="str">
        <f>IFERROR(AVERAGE(Table2[[#This Row],[Recycled (%)]],Table2[[#This Row],[Recyclable (%)]]), "-")</f>
        <v>-</v>
      </c>
      <c r="O27" s="116" t="str">
        <f>IFERROR(AVERAGE(Table2[[#This Row],[Recycled (%)]],Table2[[#This Row],[Recyclable (%)]]), "-")</f>
        <v>-</v>
      </c>
      <c r="P27" s="102">
        <f>Table2[[#This Row],[Recycled (%)]]*Table2[[#This Row],[Weight (g)]]</f>
        <v>0</v>
      </c>
      <c r="Q27" s="102">
        <f>Table2[[#This Row],[Weight (g)]]*Table2[[#This Row],[Recyclable (%)]]</f>
        <v>0</v>
      </c>
    </row>
    <row r="28" spans="2:17">
      <c r="B28" s="71"/>
      <c r="C28" s="60"/>
      <c r="D28" s="60"/>
      <c r="E28" s="60"/>
      <c r="F28" s="64"/>
      <c r="G28" s="61"/>
      <c r="H28" s="62"/>
      <c r="I28" s="62"/>
      <c r="J28" s="62"/>
      <c r="K28" s="62"/>
      <c r="L28" s="62"/>
      <c r="M28" s="62"/>
      <c r="N28" s="118" t="str">
        <f>IFERROR(AVERAGE(Table2[[#This Row],[Recycled (%)]],Table2[[#This Row],[Recyclable (%)]]), "-")</f>
        <v>-</v>
      </c>
      <c r="O28" s="116" t="str">
        <f>IFERROR(AVERAGE(Table2[[#This Row],[Recycled (%)]],Table2[[#This Row],[Recyclable (%)]]), "-")</f>
        <v>-</v>
      </c>
      <c r="P28" s="102">
        <f>Table2[[#This Row],[Recycled (%)]]*Table2[[#This Row],[Weight (g)]]</f>
        <v>0</v>
      </c>
      <c r="Q28" s="102">
        <f>Table2[[#This Row],[Weight (g)]]*Table2[[#This Row],[Recyclable (%)]]</f>
        <v>0</v>
      </c>
    </row>
    <row r="29" spans="2:17">
      <c r="B29" s="71"/>
      <c r="C29" s="60"/>
      <c r="D29" s="60"/>
      <c r="E29" s="60"/>
      <c r="F29" s="64"/>
      <c r="G29" s="61"/>
      <c r="H29" s="62"/>
      <c r="I29" s="62"/>
      <c r="J29" s="62"/>
      <c r="K29" s="62"/>
      <c r="L29" s="62"/>
      <c r="M29" s="62"/>
      <c r="N29" s="118" t="str">
        <f>IFERROR(AVERAGE(Table2[[#This Row],[Recycled (%)]],Table2[[#This Row],[Recyclable (%)]]), "-")</f>
        <v>-</v>
      </c>
      <c r="O29" s="116" t="str">
        <f>IFERROR(AVERAGE(Table2[[#This Row],[Recycled (%)]],Table2[[#This Row],[Recyclable (%)]]), "-")</f>
        <v>-</v>
      </c>
      <c r="P29" s="102">
        <f>Table2[[#This Row],[Recycled (%)]]*Table2[[#This Row],[Weight (g)]]</f>
        <v>0</v>
      </c>
      <c r="Q29" s="102">
        <f>Table2[[#This Row],[Weight (g)]]*Table2[[#This Row],[Recyclable (%)]]</f>
        <v>0</v>
      </c>
    </row>
    <row r="30" spans="2:17">
      <c r="B30" s="71"/>
      <c r="C30" s="60"/>
      <c r="D30" s="60"/>
      <c r="E30" s="60"/>
      <c r="F30" s="64"/>
      <c r="G30" s="61"/>
      <c r="H30" s="62"/>
      <c r="I30" s="62"/>
      <c r="J30" s="62"/>
      <c r="K30" s="62"/>
      <c r="L30" s="62"/>
      <c r="M30" s="62"/>
      <c r="N30" s="118" t="str">
        <f>IFERROR(AVERAGE(Table2[[#This Row],[Recycled (%)]],Table2[[#This Row],[Recyclable (%)]]), "-")</f>
        <v>-</v>
      </c>
      <c r="O30" s="116" t="str">
        <f>IFERROR(AVERAGE(Table2[[#This Row],[Recycled (%)]],Table2[[#This Row],[Recyclable (%)]]), "-")</f>
        <v>-</v>
      </c>
      <c r="P30" s="102">
        <f>Table2[[#This Row],[Recycled (%)]]*Table2[[#This Row],[Weight (g)]]</f>
        <v>0</v>
      </c>
      <c r="Q30" s="102">
        <f>Table2[[#This Row],[Weight (g)]]*Table2[[#This Row],[Recyclable (%)]]</f>
        <v>0</v>
      </c>
    </row>
    <row r="31" spans="2:17">
      <c r="B31" s="71"/>
      <c r="C31" s="60"/>
      <c r="D31" s="60"/>
      <c r="E31" s="60"/>
      <c r="F31" s="64"/>
      <c r="G31" s="61"/>
      <c r="H31" s="62"/>
      <c r="I31" s="62"/>
      <c r="J31" s="62"/>
      <c r="K31" s="62"/>
      <c r="L31" s="62"/>
      <c r="M31" s="62"/>
      <c r="N31" s="118" t="str">
        <f>IFERROR(AVERAGE(Table2[[#This Row],[Recycled (%)]],Table2[[#This Row],[Recyclable (%)]]), "-")</f>
        <v>-</v>
      </c>
      <c r="O31" s="116" t="str">
        <f>IFERROR(AVERAGE(Table2[[#This Row],[Recycled (%)]],Table2[[#This Row],[Recyclable (%)]]), "-")</f>
        <v>-</v>
      </c>
      <c r="P31" s="102">
        <f>Table2[[#This Row],[Recycled (%)]]*Table2[[#This Row],[Weight (g)]]</f>
        <v>0</v>
      </c>
      <c r="Q31" s="102">
        <f>Table2[[#This Row],[Weight (g)]]*Table2[[#This Row],[Recyclable (%)]]</f>
        <v>0</v>
      </c>
    </row>
    <row r="32" spans="2:17">
      <c r="B32" s="71"/>
      <c r="C32" s="90"/>
      <c r="D32" s="90"/>
      <c r="E32" s="90"/>
      <c r="F32" s="91"/>
      <c r="G32" s="92"/>
      <c r="H32" s="93"/>
      <c r="I32" s="93"/>
      <c r="J32" s="93"/>
      <c r="K32" s="93"/>
      <c r="L32" s="93"/>
      <c r="M32" s="93"/>
      <c r="N32" s="119" t="str">
        <f>IFERROR(AVERAGE(Table2[[#This Row],[Recycled (%)]],Table2[[#This Row],[Recyclable (%)]]), "-")</f>
        <v>-</v>
      </c>
      <c r="O32" s="117" t="str">
        <f>IFERROR(AVERAGE(Table2[[#This Row],[Recycled (%)]],Table2[[#This Row],[Recyclable (%)]]), "-")</f>
        <v>-</v>
      </c>
      <c r="P32" s="104">
        <f>Table2[[#This Row],[Recycled (%)]]*Table2[[#This Row],[Weight (g)]]</f>
        <v>0</v>
      </c>
      <c r="Q32" s="104">
        <f>Table2[[#This Row],[Weight (g)]]*Table2[[#This Row],[Recyclable (%)]]</f>
        <v>0</v>
      </c>
    </row>
    <row r="33" spans="2:17">
      <c r="B33" s="71"/>
      <c r="C33" s="31"/>
      <c r="D33" s="31"/>
      <c r="E33" s="31"/>
      <c r="F33" s="59"/>
      <c r="G33" s="81"/>
      <c r="H33" s="32"/>
      <c r="I33" s="32"/>
      <c r="J33" s="32"/>
      <c r="K33" s="32"/>
      <c r="L33" s="32"/>
      <c r="M33" s="32"/>
      <c r="N33" s="120" t="str">
        <f>IFERROR(AVERAGE(Table2[[#This Row],[Recycled (%)]],Table2[[#This Row],[Recyclable (%)]]), "-")</f>
        <v>-</v>
      </c>
      <c r="O33" s="95" t="str">
        <f>IFERROR(AVERAGE(Table2[[#This Row],[Recycled (%)]],Table2[[#This Row],[Recyclable (%)]]), "-")</f>
        <v>-</v>
      </c>
      <c r="P33" s="83">
        <f>Table2[[#This Row],[Recycled (%)]]*Table2[[#This Row],[Weight (g)]]</f>
        <v>0</v>
      </c>
      <c r="Q33" s="83">
        <f>Table2[[#This Row],[Weight (g)]]*Table2[[#This Row],[Recyclable (%)]]</f>
        <v>0</v>
      </c>
    </row>
    <row r="34" spans="2:17">
      <c r="B34" s="72" t="s">
        <v>82</v>
      </c>
      <c r="C34" s="65"/>
      <c r="D34" s="65"/>
      <c r="E34" s="65"/>
      <c r="F34" s="67"/>
      <c r="G34" s="114"/>
      <c r="H34" s="66"/>
      <c r="I34" s="66"/>
      <c r="J34" s="66"/>
      <c r="K34" s="66"/>
      <c r="L34" s="66"/>
      <c r="M34" s="66"/>
      <c r="N34" s="114"/>
      <c r="O34" s="68"/>
      <c r="P34" s="67"/>
      <c r="Q34" s="67"/>
    </row>
    <row r="35" spans="2:17">
      <c r="B35" s="71"/>
      <c r="C35" s="31"/>
      <c r="D35" s="31"/>
      <c r="E35" s="31"/>
      <c r="F35" s="59"/>
      <c r="G35" s="81"/>
      <c r="H35" s="89"/>
      <c r="I35" s="32"/>
      <c r="J35" s="32"/>
      <c r="K35" s="32"/>
      <c r="L35" s="32"/>
      <c r="M35" s="32"/>
      <c r="N35" s="121" t="str">
        <f>IFERROR(AVERAGE(Table2[[#This Row],[Recycled (%)]],Table2[[#This Row],[Recyclable (%)]]), "-")</f>
        <v>-</v>
      </c>
      <c r="O35" s="95" t="str">
        <f>IFERROR(AVERAGE(Table2[[#This Row],[Recycled (%)]],Table2[[#This Row],[Recyclable (%)]]), "-")</f>
        <v>-</v>
      </c>
      <c r="P35" s="83">
        <f>Table2[[#This Row],[Recycled (%)]]*Table2[[#This Row],[Weight (g)]]</f>
        <v>0</v>
      </c>
      <c r="Q35" s="83">
        <f>Table2[[#This Row],[Weight (g)]]*Table2[[#This Row],[Recyclable (%)]]</f>
        <v>0</v>
      </c>
    </row>
    <row r="36" spans="2:17">
      <c r="B36" s="71"/>
      <c r="C36" s="96"/>
      <c r="D36" s="96"/>
      <c r="E36" s="96"/>
      <c r="F36" s="97"/>
      <c r="G36" s="98"/>
      <c r="H36" s="99"/>
      <c r="I36" s="99"/>
      <c r="J36" s="99"/>
      <c r="K36" s="99"/>
      <c r="L36" s="99"/>
      <c r="M36" s="99"/>
      <c r="N36" s="118" t="str">
        <f>IFERROR(AVERAGE(Table2[[#This Row],[Recycled (%)]],Table2[[#This Row],[Recyclable (%)]]), "-")</f>
        <v>-</v>
      </c>
      <c r="O36" s="116" t="str">
        <f>IFERROR(AVERAGE(Table2[[#This Row],[Recycled (%)]],Table2[[#This Row],[Recyclable (%)]]), "-")</f>
        <v>-</v>
      </c>
      <c r="P36" s="102">
        <f>Table2[[#This Row],[Recycled (%)]]*Table2[[#This Row],[Weight (g)]]</f>
        <v>0</v>
      </c>
      <c r="Q36" s="102">
        <f>Table2[[#This Row],[Weight (g)]]*Table2[[#This Row],[Recyclable (%)]]</f>
        <v>0</v>
      </c>
    </row>
    <row r="37" spans="2:17">
      <c r="B37" s="71"/>
      <c r="C37" s="60"/>
      <c r="D37" s="60"/>
      <c r="E37" s="60"/>
      <c r="F37" s="64"/>
      <c r="G37" s="61"/>
      <c r="H37" s="62"/>
      <c r="I37" s="62"/>
      <c r="J37" s="62"/>
      <c r="K37" s="62"/>
      <c r="L37" s="62"/>
      <c r="M37" s="62"/>
      <c r="N37" s="118" t="str">
        <f>IFERROR(AVERAGE(Table2[[#This Row],[Recycled (%)]],Table2[[#This Row],[Recyclable (%)]]), "-")</f>
        <v>-</v>
      </c>
      <c r="O37" s="116" t="str">
        <f>IFERROR(AVERAGE(Table2[[#This Row],[Recycled (%)]],Table2[[#This Row],[Recyclable (%)]]), "-")</f>
        <v>-</v>
      </c>
      <c r="P37" s="102">
        <f>Table2[[#This Row],[Recycled (%)]]*Table2[[#This Row],[Weight (g)]]</f>
        <v>0</v>
      </c>
      <c r="Q37" s="102">
        <f>Table2[[#This Row],[Weight (g)]]*Table2[[#This Row],[Recyclable (%)]]</f>
        <v>0</v>
      </c>
    </row>
    <row r="38" spans="2:17">
      <c r="B38" s="71"/>
      <c r="C38" s="60"/>
      <c r="D38" s="60"/>
      <c r="E38" s="60"/>
      <c r="F38" s="64"/>
      <c r="G38" s="61"/>
      <c r="H38" s="62"/>
      <c r="I38" s="62"/>
      <c r="J38" s="62"/>
      <c r="K38" s="62"/>
      <c r="L38" s="62"/>
      <c r="M38" s="62"/>
      <c r="N38" s="118" t="str">
        <f>IFERROR(AVERAGE(Table2[[#This Row],[Recycled (%)]],Table2[[#This Row],[Recyclable (%)]]), "-")</f>
        <v>-</v>
      </c>
      <c r="O38" s="116" t="str">
        <f>IFERROR(AVERAGE(Table2[[#This Row],[Recycled (%)]],Table2[[#This Row],[Recyclable (%)]]), "-")</f>
        <v>-</v>
      </c>
      <c r="P38" s="102">
        <f>Table2[[#This Row],[Recycled (%)]]*Table2[[#This Row],[Weight (g)]]</f>
        <v>0</v>
      </c>
      <c r="Q38" s="80">
        <f>Table2[[#This Row],[Weight (g)]]*Table2[[#This Row],[Recyclable (%)]]</f>
        <v>0</v>
      </c>
    </row>
    <row r="39" spans="2:17">
      <c r="B39" s="71"/>
      <c r="C39" s="60"/>
      <c r="D39" s="60"/>
      <c r="E39" s="60"/>
      <c r="F39" s="64"/>
      <c r="G39" s="61"/>
      <c r="H39" s="62"/>
      <c r="I39" s="62"/>
      <c r="J39" s="62"/>
      <c r="K39" s="62"/>
      <c r="L39" s="62"/>
      <c r="M39" s="62"/>
      <c r="N39" s="118" t="str">
        <f>IFERROR(AVERAGE(Table2[[#This Row],[Recycled (%)]],Table2[[#This Row],[Recyclable (%)]]), "-")</f>
        <v>-</v>
      </c>
      <c r="O39" s="116" t="str">
        <f>IFERROR(AVERAGE(Table2[[#This Row],[Recycled (%)]],Table2[[#This Row],[Recyclable (%)]]), "-")</f>
        <v>-</v>
      </c>
      <c r="P39" s="102">
        <f>Table2[[#This Row],[Recycled (%)]]*Table2[[#This Row],[Weight (g)]]</f>
        <v>0</v>
      </c>
      <c r="Q39" s="63">
        <f>Table2[[#This Row],[Weight (g)]]*Table2[[#This Row],[Recyclable (%)]]</f>
        <v>0</v>
      </c>
    </row>
    <row r="40" spans="2:17">
      <c r="B40" s="71"/>
      <c r="C40" s="60"/>
      <c r="D40" s="60"/>
      <c r="E40" s="60"/>
      <c r="F40" s="64"/>
      <c r="G40" s="61"/>
      <c r="H40" s="62"/>
      <c r="I40" s="62"/>
      <c r="J40" s="62"/>
      <c r="K40" s="62"/>
      <c r="L40" s="62"/>
      <c r="M40" s="62"/>
      <c r="N40" s="118" t="str">
        <f>IFERROR(AVERAGE(Table2[[#This Row],[Recycled (%)]],Table2[[#This Row],[Recyclable (%)]]), "-")</f>
        <v>-</v>
      </c>
      <c r="O40" s="116" t="str">
        <f>IFERROR(AVERAGE(Table2[[#This Row],[Recycled (%)]],Table2[[#This Row],[Recyclable (%)]]), "-")</f>
        <v>-</v>
      </c>
      <c r="P40" s="102">
        <f>Table2[[#This Row],[Recycled (%)]]*Table2[[#This Row],[Weight (g)]]</f>
        <v>0</v>
      </c>
      <c r="Q40" s="63">
        <f>Table2[[#This Row],[Weight (g)]]*Table2[[#This Row],[Recyclable (%)]]</f>
        <v>0</v>
      </c>
    </row>
    <row r="41" spans="2:17">
      <c r="B41" s="71"/>
      <c r="C41" s="60"/>
      <c r="D41" s="60"/>
      <c r="E41" s="60"/>
      <c r="F41" s="64"/>
      <c r="G41" s="61"/>
      <c r="H41" s="62"/>
      <c r="I41" s="62"/>
      <c r="J41" s="62"/>
      <c r="K41" s="62"/>
      <c r="L41" s="62"/>
      <c r="M41" s="62"/>
      <c r="N41" s="118" t="str">
        <f>IFERROR(AVERAGE(Table2[[#This Row],[Recycled (%)]],Table2[[#This Row],[Recyclable (%)]]), "-")</f>
        <v>-</v>
      </c>
      <c r="O41" s="116" t="str">
        <f>IFERROR(AVERAGE(Table2[[#This Row],[Recycled (%)]],Table2[[#This Row],[Recyclable (%)]]), "-")</f>
        <v>-</v>
      </c>
      <c r="P41" s="102">
        <f>Table2[[#This Row],[Recycled (%)]]*Table2[[#This Row],[Weight (g)]]</f>
        <v>0</v>
      </c>
      <c r="Q41" s="63">
        <f>Table2[[#This Row],[Weight (g)]]*Table2[[#This Row],[Recyclable (%)]]</f>
        <v>0</v>
      </c>
    </row>
    <row r="42" spans="2:17">
      <c r="B42" s="71"/>
      <c r="C42" s="60"/>
      <c r="D42" s="60"/>
      <c r="E42" s="60"/>
      <c r="F42" s="64"/>
      <c r="G42" s="61"/>
      <c r="H42" s="62"/>
      <c r="I42" s="62"/>
      <c r="J42" s="62"/>
      <c r="K42" s="62"/>
      <c r="L42" s="62"/>
      <c r="M42" s="62"/>
      <c r="N42" s="118" t="str">
        <f>IFERROR(AVERAGE(Table2[[#This Row],[Recycled (%)]],Table2[[#This Row],[Recyclable (%)]]), "-")</f>
        <v>-</v>
      </c>
      <c r="O42" s="116" t="str">
        <f>IFERROR(AVERAGE(Table2[[#This Row],[Recycled (%)]],Table2[[#This Row],[Recyclable (%)]]), "-")</f>
        <v>-</v>
      </c>
      <c r="P42" s="102">
        <f>Table2[[#This Row],[Recycled (%)]]*Table2[[#This Row],[Weight (g)]]</f>
        <v>0</v>
      </c>
      <c r="Q42" s="63">
        <f>Table2[[#This Row],[Weight (g)]]*Table2[[#This Row],[Recyclable (%)]]</f>
        <v>0</v>
      </c>
    </row>
    <row r="43" spans="2:17">
      <c r="B43" s="71"/>
      <c r="C43" s="90"/>
      <c r="D43" s="90"/>
      <c r="E43" s="90"/>
      <c r="F43" s="91"/>
      <c r="G43" s="92"/>
      <c r="H43" s="93"/>
      <c r="I43" s="93"/>
      <c r="J43" s="93"/>
      <c r="K43" s="93"/>
      <c r="L43" s="93"/>
      <c r="M43" s="93"/>
      <c r="N43" s="119" t="str">
        <f>IFERROR(AVERAGE(Table2[[#This Row],[Recycled (%)]],Table2[[#This Row],[Recyclable (%)]]), "-")</f>
        <v>-</v>
      </c>
      <c r="O43" s="117" t="str">
        <f>IFERROR(AVERAGE(Table2[[#This Row],[Recycled (%)]],Table2[[#This Row],[Recyclable (%)]]), "-")</f>
        <v>-</v>
      </c>
      <c r="P43" s="104">
        <f>Table2[[#This Row],[Recycled (%)]]*Table2[[#This Row],[Weight (g)]]</f>
        <v>0</v>
      </c>
      <c r="Q43" s="94">
        <f>Table2[[#This Row],[Weight (g)]]*Table2[[#This Row],[Recyclable (%)]]</f>
        <v>0</v>
      </c>
    </row>
    <row r="44" spans="2:17">
      <c r="B44" s="71"/>
      <c r="C44" s="31"/>
      <c r="D44" s="31"/>
      <c r="E44" s="31"/>
      <c r="F44" s="59"/>
      <c r="G44" s="81"/>
      <c r="H44" s="32"/>
      <c r="I44" s="32"/>
      <c r="J44" s="32"/>
      <c r="K44" s="32"/>
      <c r="L44" s="32"/>
      <c r="M44" s="32"/>
      <c r="N44" s="120" t="str">
        <f>IFERROR(AVERAGE(Table2[[#This Row],[Recycled (%)]],Table2[[#This Row],[Recyclable (%)]]), "-")</f>
        <v>-</v>
      </c>
      <c r="O44" s="95" t="str">
        <f>IFERROR(AVERAGE(Table2[[#This Row],[Recycled (%)]],Table2[[#This Row],[Recyclable (%)]]), "-")</f>
        <v>-</v>
      </c>
      <c r="P44" s="83">
        <f>Table2[[#This Row],[Recycled (%)]]*Table2[[#This Row],[Weight (g)]]</f>
        <v>0</v>
      </c>
      <c r="Q44" s="83">
        <f>Table2[[#This Row],[Weight (g)]]*Table2[[#This Row],[Recyclable (%)]]</f>
        <v>0</v>
      </c>
    </row>
    <row r="45" spans="2:17">
      <c r="B45" s="72" t="s">
        <v>83</v>
      </c>
      <c r="C45" s="65"/>
      <c r="D45" s="65"/>
      <c r="E45" s="65"/>
      <c r="F45" s="136"/>
      <c r="G45" s="66"/>
      <c r="H45" s="66"/>
      <c r="I45" s="66"/>
      <c r="J45" s="66"/>
      <c r="K45" s="66"/>
      <c r="L45" s="66"/>
      <c r="M45" s="66"/>
      <c r="N45" s="114"/>
      <c r="O45" s="67"/>
      <c r="P45" s="67"/>
      <c r="Q45" s="67"/>
    </row>
    <row r="46" spans="2:17">
      <c r="B46" s="71"/>
      <c r="C46" s="31"/>
      <c r="D46" s="31"/>
      <c r="E46" s="31"/>
      <c r="F46" s="59"/>
      <c r="G46" s="81"/>
      <c r="H46" s="32"/>
      <c r="I46" s="32"/>
      <c r="J46" s="32"/>
      <c r="K46" s="32"/>
      <c r="L46" s="32"/>
      <c r="M46" s="32"/>
      <c r="N46" s="121" t="str">
        <f>IFERROR(AVERAGE(Table2[[#This Row],[Recycled (%)]],Table2[[#This Row],[Recyclable (%)]]), "-")</f>
        <v>-</v>
      </c>
      <c r="O46" s="95" t="str">
        <f>IFERROR(AVERAGE(Table2[[#This Row],[Recycled (%)]],Table2[[#This Row],[Recyclable (%)]]), "-")</f>
        <v>-</v>
      </c>
      <c r="P46" s="83">
        <f>Table2[[#This Row],[Recycled (%)]]*Table2[[#This Row],[Weight (g)]]</f>
        <v>0</v>
      </c>
      <c r="Q46" s="83">
        <f>Table2[[#This Row],[Weight (g)]]*Table2[[#This Row],[Recyclable (%)]]</f>
        <v>0</v>
      </c>
    </row>
    <row r="47" spans="2:17">
      <c r="B47" s="71"/>
      <c r="C47" s="96"/>
      <c r="D47" s="96"/>
      <c r="E47" s="96"/>
      <c r="F47" s="97"/>
      <c r="G47" s="98"/>
      <c r="H47" s="99"/>
      <c r="I47" s="99"/>
      <c r="J47" s="99"/>
      <c r="K47" s="99"/>
      <c r="L47" s="99"/>
      <c r="M47" s="99"/>
      <c r="N47" s="118" t="str">
        <f>IFERROR(AVERAGE(Table2[[#This Row],[Recycled (%)]],Table2[[#This Row],[Recyclable (%)]]), "-")</f>
        <v>-</v>
      </c>
      <c r="O47" s="116" t="str">
        <f>IFERROR(AVERAGE(Table2[[#This Row],[Recycled (%)]],Table2[[#This Row],[Recyclable (%)]]), "-")</f>
        <v>-</v>
      </c>
      <c r="P47" s="102">
        <f>Table2[[#This Row],[Recycled (%)]]*Table2[[#This Row],[Weight (g)]]</f>
        <v>0</v>
      </c>
      <c r="Q47" s="100">
        <f>Table2[[#This Row],[Weight (g)]]*Table2[[#This Row],[Recyclable (%)]]</f>
        <v>0</v>
      </c>
    </row>
    <row r="48" spans="2:17">
      <c r="B48" s="71"/>
      <c r="C48" s="60"/>
      <c r="D48" s="60"/>
      <c r="E48" s="60"/>
      <c r="F48" s="64"/>
      <c r="G48" s="61"/>
      <c r="H48" s="62"/>
      <c r="I48" s="62"/>
      <c r="J48" s="62"/>
      <c r="K48" s="62"/>
      <c r="L48" s="62"/>
      <c r="M48" s="62"/>
      <c r="N48" s="118" t="str">
        <f>IFERROR(AVERAGE(Table2[[#This Row],[Recycled (%)]],Table2[[#This Row],[Recyclable (%)]]), "-")</f>
        <v>-</v>
      </c>
      <c r="O48" s="116" t="str">
        <f>IFERROR(AVERAGE(Table2[[#This Row],[Recycled (%)]],Table2[[#This Row],[Recyclable (%)]]), "-")</f>
        <v>-</v>
      </c>
      <c r="P48" s="102">
        <f>Table2[[#This Row],[Recycled (%)]]*Table2[[#This Row],[Weight (g)]]</f>
        <v>0</v>
      </c>
      <c r="Q48" s="63">
        <f>Table2[[#This Row],[Weight (g)]]*Table2[[#This Row],[Recyclable (%)]]</f>
        <v>0</v>
      </c>
    </row>
    <row r="49" spans="2:17">
      <c r="B49" s="71"/>
      <c r="C49" s="60"/>
      <c r="D49" s="60"/>
      <c r="E49" s="60"/>
      <c r="F49" s="64"/>
      <c r="G49" s="61"/>
      <c r="H49" s="62"/>
      <c r="I49" s="62"/>
      <c r="J49" s="62"/>
      <c r="K49" s="62"/>
      <c r="L49" s="62"/>
      <c r="M49" s="62"/>
      <c r="N49" s="118" t="str">
        <f>IFERROR(AVERAGE(Table2[[#This Row],[Recycled (%)]],Table2[[#This Row],[Recyclable (%)]]), "-")</f>
        <v>-</v>
      </c>
      <c r="O49" s="116" t="str">
        <f>IFERROR(AVERAGE(Table2[[#This Row],[Recycled (%)]],Table2[[#This Row],[Recyclable (%)]]), "-")</f>
        <v>-</v>
      </c>
      <c r="P49" s="102">
        <f>Table2[[#This Row],[Recycled (%)]]*Table2[[#This Row],[Weight (g)]]</f>
        <v>0</v>
      </c>
      <c r="Q49" s="63">
        <f>Table2[[#This Row],[Weight (g)]]*Table2[[#This Row],[Recyclable (%)]]</f>
        <v>0</v>
      </c>
    </row>
    <row r="50" spans="2:17">
      <c r="B50" s="71"/>
      <c r="C50" s="60"/>
      <c r="D50" s="60"/>
      <c r="E50" s="60"/>
      <c r="F50" s="64"/>
      <c r="G50" s="61"/>
      <c r="H50" s="62"/>
      <c r="I50" s="62"/>
      <c r="J50" s="62"/>
      <c r="K50" s="62"/>
      <c r="L50" s="62"/>
      <c r="M50" s="62"/>
      <c r="N50" s="118" t="str">
        <f>IFERROR(AVERAGE(Table2[[#This Row],[Recycled (%)]],Table2[[#This Row],[Recyclable (%)]]), "-")</f>
        <v>-</v>
      </c>
      <c r="O50" s="116" t="str">
        <f>IFERROR(AVERAGE(Table2[[#This Row],[Recycled (%)]],Table2[[#This Row],[Recyclable (%)]]), "-")</f>
        <v>-</v>
      </c>
      <c r="P50" s="102">
        <f>Table2[[#This Row],[Recycled (%)]]*Table2[[#This Row],[Weight (g)]]</f>
        <v>0</v>
      </c>
      <c r="Q50" s="63">
        <f>Table2[[#This Row],[Weight (g)]]*Table2[[#This Row],[Recyclable (%)]]</f>
        <v>0</v>
      </c>
    </row>
    <row r="51" spans="2:17">
      <c r="B51" s="71"/>
      <c r="C51" s="60"/>
      <c r="D51" s="60"/>
      <c r="E51" s="60"/>
      <c r="F51" s="64"/>
      <c r="G51" s="61"/>
      <c r="H51" s="62"/>
      <c r="I51" s="62"/>
      <c r="J51" s="62"/>
      <c r="K51" s="62"/>
      <c r="L51" s="62"/>
      <c r="M51" s="62"/>
      <c r="N51" s="118" t="str">
        <f>IFERROR(AVERAGE(Table2[[#This Row],[Recycled (%)]],Table2[[#This Row],[Recyclable (%)]]), "-")</f>
        <v>-</v>
      </c>
      <c r="O51" s="116" t="str">
        <f>IFERROR(AVERAGE(Table2[[#This Row],[Recycled (%)]],Table2[[#This Row],[Recyclable (%)]]), "-")</f>
        <v>-</v>
      </c>
      <c r="P51" s="102">
        <f>Table2[[#This Row],[Recycled (%)]]*Table2[[#This Row],[Weight (g)]]</f>
        <v>0</v>
      </c>
      <c r="Q51" s="63">
        <f>Table2[[#This Row],[Weight (g)]]*Table2[[#This Row],[Recyclable (%)]]</f>
        <v>0</v>
      </c>
    </row>
    <row r="52" spans="2:17">
      <c r="B52" s="71"/>
      <c r="C52" s="60"/>
      <c r="D52" s="60"/>
      <c r="E52" s="60"/>
      <c r="F52" s="64"/>
      <c r="G52" s="61"/>
      <c r="H52" s="62"/>
      <c r="I52" s="62"/>
      <c r="J52" s="62"/>
      <c r="K52" s="62"/>
      <c r="L52" s="62"/>
      <c r="M52" s="62"/>
      <c r="N52" s="118" t="str">
        <f>IFERROR(AVERAGE(Table2[[#This Row],[Recycled (%)]],Table2[[#This Row],[Recyclable (%)]]), "-")</f>
        <v>-</v>
      </c>
      <c r="O52" s="116" t="str">
        <f>IFERROR(AVERAGE(Table2[[#This Row],[Recycled (%)]],Table2[[#This Row],[Recyclable (%)]]), "-")</f>
        <v>-</v>
      </c>
      <c r="P52" s="102">
        <f>Table2[[#This Row],[Recycled (%)]]*Table2[[#This Row],[Weight (g)]]</f>
        <v>0</v>
      </c>
      <c r="Q52" s="63">
        <f>Table2[[#This Row],[Weight (g)]]*Table2[[#This Row],[Recyclable (%)]]</f>
        <v>0</v>
      </c>
    </row>
    <row r="53" spans="2:17">
      <c r="B53" s="71"/>
      <c r="C53" s="60"/>
      <c r="D53" s="60"/>
      <c r="E53" s="60"/>
      <c r="F53" s="64"/>
      <c r="G53" s="61"/>
      <c r="H53" s="62"/>
      <c r="I53" s="62"/>
      <c r="J53" s="62"/>
      <c r="K53" s="62"/>
      <c r="L53" s="62"/>
      <c r="M53" s="62"/>
      <c r="N53" s="118" t="str">
        <f>IFERROR(AVERAGE(Table2[[#This Row],[Recycled (%)]],Table2[[#This Row],[Recyclable (%)]]), "-")</f>
        <v>-</v>
      </c>
      <c r="O53" s="116" t="str">
        <f>IFERROR(AVERAGE(Table2[[#This Row],[Recycled (%)]],Table2[[#This Row],[Recyclable (%)]]), "-")</f>
        <v>-</v>
      </c>
      <c r="P53" s="102">
        <f>Table2[[#This Row],[Recycled (%)]]*Table2[[#This Row],[Weight (g)]]</f>
        <v>0</v>
      </c>
      <c r="Q53" s="63">
        <f>Table2[[#This Row],[Weight (g)]]*Table2[[#This Row],[Recyclable (%)]]</f>
        <v>0</v>
      </c>
    </row>
    <row r="54" spans="2:17">
      <c r="B54" s="71"/>
      <c r="C54" s="90"/>
      <c r="D54" s="90"/>
      <c r="E54" s="90"/>
      <c r="F54" s="91"/>
      <c r="G54" s="92"/>
      <c r="H54" s="93"/>
      <c r="I54" s="93"/>
      <c r="J54" s="93"/>
      <c r="K54" s="93"/>
      <c r="L54" s="93"/>
      <c r="M54" s="93"/>
      <c r="N54" s="119" t="str">
        <f>IFERROR(AVERAGE(Table2[[#This Row],[Recycled (%)]],Table2[[#This Row],[Recyclable (%)]]), "-")</f>
        <v>-</v>
      </c>
      <c r="O54" s="117" t="str">
        <f>IFERROR(AVERAGE(Table2[[#This Row],[Recycled (%)]],Table2[[#This Row],[Recyclable (%)]]), "-")</f>
        <v>-</v>
      </c>
      <c r="P54" s="104">
        <f>Table2[[#This Row],[Recycled (%)]]*Table2[[#This Row],[Weight (g)]]</f>
        <v>0</v>
      </c>
      <c r="Q54" s="94">
        <f>Table2[[#This Row],[Weight (g)]]*Table2[[#This Row],[Recyclable (%)]]</f>
        <v>0</v>
      </c>
    </row>
    <row r="55" spans="2:17">
      <c r="B55" s="71"/>
      <c r="C55" s="31"/>
      <c r="D55" s="31"/>
      <c r="E55" s="31"/>
      <c r="F55" s="59"/>
      <c r="G55" s="81"/>
      <c r="H55" s="32"/>
      <c r="I55" s="32"/>
      <c r="J55" s="32"/>
      <c r="K55" s="32"/>
      <c r="L55" s="32"/>
      <c r="M55" s="32"/>
      <c r="N55" s="120" t="str">
        <f>IFERROR(AVERAGE(Table2[[#This Row],[Recycled (%)]],Table2[[#This Row],[Recyclable (%)]]), "-")</f>
        <v>-</v>
      </c>
      <c r="O55" s="95" t="str">
        <f>IFERROR(AVERAGE(Table2[[#This Row],[Recycled (%)]],Table2[[#This Row],[Recyclable (%)]]), "-")</f>
        <v>-</v>
      </c>
      <c r="P55" s="83">
        <f>Table2[[#This Row],[Recycled (%)]]*Table2[[#This Row],[Weight (g)]]</f>
        <v>0</v>
      </c>
      <c r="Q55" s="83">
        <f>Table2[[#This Row],[Weight (g)]]*Table2[[#This Row],[Recyclable (%)]]</f>
        <v>0</v>
      </c>
    </row>
    <row r="56" spans="2:17" ht="16.899999999999999" customHeight="1">
      <c r="B56" s="72" t="s">
        <v>84</v>
      </c>
      <c r="C56" s="65"/>
      <c r="D56" s="65"/>
      <c r="E56" s="65"/>
      <c r="F56" s="67"/>
      <c r="G56" s="114"/>
      <c r="H56" s="66"/>
      <c r="I56" s="66"/>
      <c r="J56" s="66"/>
      <c r="K56" s="66"/>
      <c r="L56" s="66"/>
      <c r="M56" s="66"/>
      <c r="N56" s="114"/>
      <c r="O56" s="67"/>
      <c r="P56" s="67"/>
      <c r="Q56" s="67"/>
    </row>
    <row r="57" spans="2:17" ht="16.899999999999999" customHeight="1">
      <c r="C57" s="31"/>
      <c r="D57" s="31"/>
      <c r="E57" s="31"/>
      <c r="F57" s="59"/>
      <c r="G57" s="81"/>
      <c r="H57" s="89"/>
      <c r="I57" s="32"/>
      <c r="J57" s="32"/>
      <c r="K57" s="32"/>
      <c r="L57" s="32"/>
      <c r="M57" s="32"/>
      <c r="N57" s="121" t="str">
        <f>IFERROR(AVERAGE(Table2[[#This Row],[Recycled (%)]],Table2[[#This Row],[Recyclable (%)]]), "-")</f>
        <v>-</v>
      </c>
      <c r="O57" s="95" t="str">
        <f>IFERROR(AVERAGE(Table2[[#This Row],[Recycled (%)]],Table2[[#This Row],[Recyclable (%)]]), "-")</f>
        <v>-</v>
      </c>
      <c r="P57" s="83">
        <f>Table2[[#This Row],[Recycled (%)]]*Table2[[#This Row],[Weight (g)]]</f>
        <v>0</v>
      </c>
      <c r="Q57" s="83">
        <f>Table2[[#This Row],[Weight (g)]]*Table2[[#This Row],[Recyclable (%)]]</f>
        <v>0</v>
      </c>
    </row>
    <row r="58" spans="2:17" ht="16.899999999999999" customHeight="1">
      <c r="C58" s="96"/>
      <c r="D58" s="96"/>
      <c r="E58" s="96"/>
      <c r="F58" s="97"/>
      <c r="G58" s="98"/>
      <c r="H58" s="99"/>
      <c r="I58" s="99"/>
      <c r="J58" s="99"/>
      <c r="K58" s="99"/>
      <c r="L58" s="99"/>
      <c r="M58" s="99"/>
      <c r="N58" s="118" t="str">
        <f>IFERROR(AVERAGE(Table2[[#This Row],[Recycled (%)]],Table2[[#This Row],[Recyclable (%)]]), "-")</f>
        <v>-</v>
      </c>
      <c r="O58" s="116" t="str">
        <f>IFERROR(AVERAGE(Table2[[#This Row],[Recycled (%)]],Table2[[#This Row],[Recyclable (%)]]), "-")</f>
        <v>-</v>
      </c>
      <c r="P58" s="100">
        <f>Table2[[#This Row],[Recycled (%)]]*Table2[[#This Row],[Weight (g)]]</f>
        <v>0</v>
      </c>
      <c r="Q58" s="100">
        <f>Table2[[#This Row],[Weight (g)]]*Table2[[#This Row],[Recyclable (%)]]</f>
        <v>0</v>
      </c>
    </row>
    <row r="59" spans="2:17" ht="16.899999999999999" customHeight="1">
      <c r="C59" s="60"/>
      <c r="D59" s="60"/>
      <c r="E59" s="60"/>
      <c r="F59" s="64"/>
      <c r="G59" s="61"/>
      <c r="H59" s="62"/>
      <c r="I59" s="62"/>
      <c r="J59" s="62"/>
      <c r="K59" s="62"/>
      <c r="L59" s="62"/>
      <c r="M59" s="62"/>
      <c r="N59" s="119" t="str">
        <f>IFERROR(AVERAGE(Table2[[#This Row],[Recycled (%)]],Table2[[#This Row],[Recyclable (%)]]), "-")</f>
        <v>-</v>
      </c>
      <c r="O59" s="117" t="str">
        <f>IFERROR(AVERAGE(Table2[[#This Row],[Recycled (%)]],Table2[[#This Row],[Recyclable (%)]]), "-")</f>
        <v>-</v>
      </c>
      <c r="P59" s="94">
        <f>Table2[[#This Row],[Recycled (%)]]*Table2[[#This Row],[Weight (g)]]</f>
        <v>0</v>
      </c>
      <c r="Q59" s="63">
        <f>Table2[[#This Row],[Weight (g)]]*Table2[[#This Row],[Recyclable (%)]]</f>
        <v>0</v>
      </c>
    </row>
    <row r="60" spans="2:17" ht="16.899999999999999" customHeight="1">
      <c r="C60" s="60"/>
      <c r="D60" s="60"/>
      <c r="E60" s="60"/>
      <c r="F60" s="64"/>
      <c r="G60" s="61"/>
      <c r="H60" s="62"/>
      <c r="I60" s="62"/>
      <c r="J60" s="62"/>
      <c r="K60" s="62"/>
      <c r="L60" s="62"/>
      <c r="M60" s="62"/>
      <c r="N60" s="118" t="str">
        <f>IFERROR(AVERAGE(Table2[[#This Row],[Recycled (%)]],Table2[[#This Row],[Recyclable (%)]]), "-")</f>
        <v>-</v>
      </c>
      <c r="O60" s="116" t="str">
        <f>IFERROR(AVERAGE(Table2[[#This Row],[Recycled (%)]],Table2[[#This Row],[Recyclable (%)]]), "-")</f>
        <v>-</v>
      </c>
      <c r="P60" s="102">
        <f>Table2[[#This Row],[Recycled (%)]]*Table2[[#This Row],[Weight (g)]]</f>
        <v>0</v>
      </c>
      <c r="Q60" s="63">
        <f>Table2[[#This Row],[Weight (g)]]*Table2[[#This Row],[Recyclable (%)]]</f>
        <v>0</v>
      </c>
    </row>
    <row r="61" spans="2:17" ht="16.899999999999999" customHeight="1">
      <c r="C61" s="60"/>
      <c r="D61" s="60"/>
      <c r="E61" s="60"/>
      <c r="F61" s="64"/>
      <c r="G61" s="61"/>
      <c r="H61" s="62"/>
      <c r="I61" s="62"/>
      <c r="J61" s="62"/>
      <c r="K61" s="62"/>
      <c r="L61" s="62"/>
      <c r="M61" s="62"/>
      <c r="N61" s="119" t="str">
        <f>IFERROR(AVERAGE(Table2[[#This Row],[Recycled (%)]],Table2[[#This Row],[Recyclable (%)]]), "-")</f>
        <v>-</v>
      </c>
      <c r="O61" s="117" t="str">
        <f>IFERROR(AVERAGE(Table2[[#This Row],[Recycled (%)]],Table2[[#This Row],[Recyclable (%)]]), "-")</f>
        <v>-</v>
      </c>
      <c r="P61" s="104">
        <f>Table2[[#This Row],[Recycled (%)]]*Table2[[#This Row],[Weight (g)]]</f>
        <v>0</v>
      </c>
      <c r="Q61" s="63">
        <f>Table2[[#This Row],[Weight (g)]]*Table2[[#This Row],[Recyclable (%)]]</f>
        <v>0</v>
      </c>
    </row>
    <row r="62" spans="2:17">
      <c r="C62" s="60"/>
      <c r="D62" s="60"/>
      <c r="E62" s="60"/>
      <c r="F62" s="64"/>
      <c r="G62" s="61"/>
      <c r="H62" s="62"/>
      <c r="I62" s="62"/>
      <c r="J62" s="62"/>
      <c r="K62" s="62"/>
      <c r="L62" s="62"/>
      <c r="M62" s="62"/>
      <c r="N62" s="118" t="str">
        <f>IFERROR(AVERAGE(Table2[[#This Row],[Recycled (%)]],Table2[[#This Row],[Recyclable (%)]]), "-")</f>
        <v>-</v>
      </c>
      <c r="O62" s="116" t="str">
        <f>IFERROR(AVERAGE(Table2[[#This Row],[Recycled (%)]],Table2[[#This Row],[Recyclable (%)]]), "-")</f>
        <v>-</v>
      </c>
      <c r="P62" s="80">
        <f>Table2[[#This Row],[Recycled (%)]]*Table2[[#This Row],[Weight (g)]]</f>
        <v>0</v>
      </c>
      <c r="Q62" s="63">
        <f>Table2[[#This Row],[Weight (g)]]*Table2[[#This Row],[Recyclable (%)]]</f>
        <v>0</v>
      </c>
    </row>
    <row r="63" spans="2:17">
      <c r="C63" s="60"/>
      <c r="D63" s="60"/>
      <c r="E63" s="60"/>
      <c r="F63" s="64"/>
      <c r="G63" s="61"/>
      <c r="H63" s="62"/>
      <c r="I63" s="62"/>
      <c r="J63" s="62"/>
      <c r="K63" s="62"/>
      <c r="L63" s="62"/>
      <c r="M63" s="62"/>
      <c r="N63" s="119" t="str">
        <f>IFERROR(AVERAGE(Table2[[#This Row],[Recycled (%)]],Table2[[#This Row],[Recyclable (%)]]), "-")</f>
        <v>-</v>
      </c>
      <c r="O63" s="117" t="str">
        <f>IFERROR(AVERAGE(Table2[[#This Row],[Recycled (%)]],Table2[[#This Row],[Recyclable (%)]]), "-")</f>
        <v>-</v>
      </c>
      <c r="P63" s="94">
        <f>Table2[[#This Row],[Recycled (%)]]*Table2[[#This Row],[Weight (g)]]</f>
        <v>0</v>
      </c>
      <c r="Q63" s="63">
        <f>Table2[[#This Row],[Weight (g)]]*Table2[[#This Row],[Recyclable (%)]]</f>
        <v>0</v>
      </c>
    </row>
    <row r="64" spans="2:17">
      <c r="C64" s="60"/>
      <c r="D64" s="60"/>
      <c r="E64" s="60"/>
      <c r="F64" s="64"/>
      <c r="G64" s="61"/>
      <c r="H64" s="62"/>
      <c r="I64" s="62"/>
      <c r="J64" s="62"/>
      <c r="K64" s="62"/>
      <c r="L64" s="62"/>
      <c r="M64" s="62"/>
      <c r="N64" s="119" t="str">
        <f>IFERROR(AVERAGE(Table2[[#This Row],[Recycled (%)]],Table2[[#This Row],[Recyclable (%)]]), "-")</f>
        <v>-</v>
      </c>
      <c r="O64" s="117" t="str">
        <f>IFERROR(AVERAGE(Table2[[#This Row],[Recycled (%)]],Table2[[#This Row],[Recyclable (%)]]), "-")</f>
        <v>-</v>
      </c>
      <c r="P64" s="104">
        <f>Table2[[#This Row],[Recycled (%)]]*Table2[[#This Row],[Weight (g)]]</f>
        <v>0</v>
      </c>
      <c r="Q64" s="63">
        <f>Table2[[#This Row],[Weight (g)]]*Table2[[#This Row],[Recyclable (%)]]</f>
        <v>0</v>
      </c>
    </row>
    <row r="65" spans="2:20">
      <c r="C65" s="90"/>
      <c r="D65" s="90"/>
      <c r="E65" s="90"/>
      <c r="F65" s="91"/>
      <c r="G65" s="92"/>
      <c r="H65" s="93"/>
      <c r="I65" s="93"/>
      <c r="J65" s="93"/>
      <c r="K65" s="93"/>
      <c r="L65" s="93"/>
      <c r="M65" s="93"/>
      <c r="N65" s="119" t="str">
        <f>IFERROR(AVERAGE(Table2[[#This Row],[Recycled (%)]],Table2[[#This Row],[Recyclable (%)]]), "-")</f>
        <v>-</v>
      </c>
      <c r="O65" s="117" t="str">
        <f>IFERROR(AVERAGE(Table2[[#This Row],[Recycled (%)]],Table2[[#This Row],[Recyclable (%)]]), "-")</f>
        <v>-</v>
      </c>
      <c r="P65" s="104">
        <f>Table2[[#This Row],[Recycled (%)]]*Table2[[#This Row],[Weight (g)]]</f>
        <v>0</v>
      </c>
      <c r="Q65" s="94">
        <f>Table2[[#This Row],[Weight (g)]]*Table2[[#This Row],[Recyclable (%)]]</f>
        <v>0</v>
      </c>
    </row>
    <row r="66" spans="2:20" ht="15.75" thickBot="1">
      <c r="B66" s="106"/>
      <c r="C66" s="108"/>
      <c r="D66" s="108"/>
      <c r="E66" s="108"/>
      <c r="F66" s="109"/>
      <c r="G66" s="110"/>
      <c r="H66" s="111"/>
      <c r="I66" s="111"/>
      <c r="J66" s="111"/>
      <c r="K66" s="111"/>
      <c r="L66" s="111"/>
      <c r="M66" s="111"/>
      <c r="N66" s="123" t="str">
        <f>IFERROR(AVERAGE(Table2[[#This Row],[Recycled (%)]],Table2[[#This Row],[Recyclable (%)]]), "-")</f>
        <v>-</v>
      </c>
      <c r="O66" s="122" t="str">
        <f>IFERROR(AVERAGE(Table2[[#This Row],[Recycled (%)]],Table2[[#This Row],[Recyclable (%)]]), "-")</f>
        <v>-</v>
      </c>
      <c r="P66" s="112">
        <f>Table2[[#This Row],[Recycled (%)]]*Table2[[#This Row],[Weight (g)]]</f>
        <v>0</v>
      </c>
      <c r="Q66" s="112">
        <f>Table2[[#This Row],[Weight (g)]]*Table2[[#This Row],[Recyclable (%)]]</f>
        <v>0</v>
      </c>
    </row>
    <row r="67" spans="2:20">
      <c r="B67" s="31"/>
      <c r="C67" s="31"/>
      <c r="D67" s="31"/>
      <c r="E67" s="59"/>
      <c r="F67" s="32"/>
      <c r="G67" s="32"/>
      <c r="H67" s="32"/>
      <c r="I67" s="32"/>
      <c r="S67" s="2"/>
      <c r="T67" s="2"/>
    </row>
    <row r="68" spans="2:20">
      <c r="B68" s="1"/>
      <c r="C68" s="1"/>
      <c r="D68" s="1"/>
      <c r="E68" s="1"/>
      <c r="F68" s="1"/>
      <c r="G68" s="1"/>
      <c r="H68" s="1"/>
      <c r="I68" s="1"/>
      <c r="S68" s="2"/>
      <c r="T68" s="2"/>
    </row>
    <row r="69" spans="2:20">
      <c r="B69" s="1"/>
      <c r="C69" s="1"/>
      <c r="D69" s="1"/>
      <c r="E69" s="1"/>
      <c r="F69" s="1"/>
      <c r="G69" s="1"/>
      <c r="H69" s="1"/>
      <c r="I69" s="1"/>
      <c r="J69" s="1"/>
      <c r="K69" s="1"/>
      <c r="L69" s="1"/>
      <c r="M69" s="1"/>
      <c r="N69" s="1"/>
      <c r="O69" s="1"/>
      <c r="P69" s="1"/>
      <c r="S69" s="2"/>
      <c r="T69" s="2"/>
    </row>
    <row r="70" spans="2:20">
      <c r="B70" s="1"/>
      <c r="C70" s="1"/>
      <c r="D70" s="1"/>
      <c r="E70" s="1"/>
      <c r="F70" s="1"/>
      <c r="G70" s="1"/>
      <c r="H70" s="1"/>
      <c r="I70" s="1"/>
      <c r="J70" s="1"/>
      <c r="K70" s="1"/>
      <c r="L70" s="1"/>
      <c r="M70" s="1"/>
      <c r="N70" s="1"/>
      <c r="O70" s="1"/>
      <c r="P70" s="1"/>
      <c r="S70" s="2"/>
      <c r="T70" s="2"/>
    </row>
    <row r="71" spans="2:20">
      <c r="B71" s="1"/>
      <c r="C71" s="1"/>
      <c r="D71" s="1"/>
      <c r="E71" s="1"/>
      <c r="F71" s="1"/>
      <c r="G71" s="1"/>
      <c r="H71" s="1"/>
      <c r="I71" s="1"/>
      <c r="J71" s="1"/>
      <c r="K71" s="1"/>
      <c r="L71" s="1"/>
      <c r="M71" s="1"/>
      <c r="N71" s="1"/>
      <c r="O71" s="1"/>
      <c r="P71" s="1"/>
    </row>
    <row r="72" spans="2:20">
      <c r="B72" s="1"/>
      <c r="C72" s="1"/>
      <c r="D72" s="1"/>
      <c r="E72" s="1"/>
      <c r="F72" s="1"/>
      <c r="G72" s="1"/>
      <c r="H72" s="1"/>
      <c r="I72" s="1"/>
      <c r="J72" s="1"/>
      <c r="K72" s="1"/>
      <c r="L72" s="1"/>
      <c r="M72" s="1"/>
      <c r="N72" s="1"/>
      <c r="O72" s="1"/>
      <c r="P72" s="1"/>
    </row>
    <row r="73" spans="2:20">
      <c r="B73" s="1"/>
      <c r="C73" s="1"/>
      <c r="D73" s="1"/>
      <c r="E73" s="1"/>
      <c r="F73" s="1"/>
      <c r="G73" s="1"/>
      <c r="H73" s="1"/>
      <c r="I73" s="1"/>
      <c r="J73" s="35"/>
      <c r="K73" s="1"/>
      <c r="L73" s="1"/>
      <c r="M73" s="1"/>
      <c r="N73" s="1"/>
      <c r="O73" s="1"/>
      <c r="P73" s="1"/>
    </row>
    <row r="74" spans="2:20">
      <c r="B74" s="1"/>
      <c r="C74" s="1"/>
      <c r="D74" s="1"/>
      <c r="E74" s="1"/>
      <c r="F74" s="1"/>
      <c r="G74" s="1"/>
      <c r="H74" s="1"/>
      <c r="I74" s="1"/>
      <c r="J74" s="1"/>
      <c r="K74" s="1"/>
      <c r="L74" s="1"/>
      <c r="M74" s="1"/>
      <c r="N74" s="1"/>
      <c r="O74" s="1"/>
      <c r="P74" s="1"/>
    </row>
  </sheetData>
  <sheetProtection insertRows="0" deleteRows="0"/>
  <mergeCells count="8">
    <mergeCell ref="N8:Q8"/>
    <mergeCell ref="N7:Q7"/>
    <mergeCell ref="C5:F5"/>
    <mergeCell ref="C7:F7"/>
    <mergeCell ref="C6:F6"/>
    <mergeCell ref="N4:Q4"/>
    <mergeCell ref="N5:Q5"/>
    <mergeCell ref="N6:Q6"/>
  </mergeCells>
  <dataValidations xWindow="164" yWindow="473" count="28">
    <dataValidation allowBlank="1" showInputMessage="1" showErrorMessage="1" prompt="Total weight of the product, calculates automatically from the table below" sqref="G4 I4" xr:uid="{00000000-0002-0000-0200-000000000000}"/>
    <dataValidation allowBlank="1" showInputMessage="1" showErrorMessage="1" prompt="Circularity score of the product, calculates automatically from the table below" sqref="G5" xr:uid="{00000000-0002-0000-0200-000001000000}"/>
    <dataValidation allowBlank="1" showInputMessage="1" showErrorMessage="1" prompt="Official registred name of the supplier" sqref="C5" xr:uid="{00000000-0002-0000-0200-000002000000}"/>
    <dataValidation allowBlank="1" showInputMessage="1" showErrorMessage="1" prompt="Date at which the pasport becomes active, and from which moment on Stedin will use the results in its analyses and reports." sqref="C8" xr:uid="{00000000-0002-0000-0200-000004000000}"/>
    <dataValidation allowBlank="1" showInputMessage="1" showErrorMessage="1" prompt="Name of the person signing the passport" sqref="N4" xr:uid="{00000000-0002-0000-0200-000005000000}"/>
    <dataValidation allowBlank="1" showInputMessage="1" showErrorMessage="1" prompt="Function of the person signing the passport (Should be C-level or national equivalent)" sqref="N5" xr:uid="{00000000-0002-0000-0200-000006000000}"/>
    <dataValidation allowBlank="1" showInputMessage="1" showErrorMessage="1" prompt="Percentage of the material that is recyled/non-virgin" sqref="F67 G18:G66 G12:G16" xr:uid="{00000000-0002-0000-0200-000008000000}"/>
    <dataValidation allowBlank="1" showInputMessage="1" prompt="Unit for which the weight is filled in (for example M, KM, Unit)" sqref="C67 D12:D66" xr:uid="{00000000-0002-0000-0200-00000B000000}"/>
    <dataValidation allowBlank="1" showInputMessage="1" prompt="Measurement for which the weight is filled in (for example 1, 100, 1000)" sqref="D67 E12:E66" xr:uid="{00000000-0002-0000-0200-00000C000000}"/>
    <dataValidation allowBlank="1" showInputMessage="1" showErrorMessage="1" prompt="Weight of the material in grams" sqref="E67 F18:F66 F12:F16" xr:uid="{00000000-0002-0000-0200-00000D000000}"/>
    <dataValidation allowBlank="1" showInputMessage="1" showErrorMessage="1" prompt="Fill in your Tier 1 Supplier/Producer, who supplies this material/product to your company." sqref="I12:I13 I15:I66 I14" xr:uid="{00000000-0002-0000-0200-00000F000000}"/>
    <dataValidation allowBlank="1" showInputMessage="1" showErrorMessage="1" prompt="Base product that your Tier 1 supplier supplies to your company." sqref="J12:J66" xr:uid="{00000000-0002-0000-0200-000010000000}"/>
    <dataValidation allowBlank="1" showInputMessage="1" showErrorMessage="1" prompt="Fill in your Tier 2 Supplier/Producer, who supplies the product/material to your Tier 1 supplier." sqref="K12:K66" xr:uid="{00000000-0002-0000-0200-000011000000}"/>
    <dataValidation allowBlank="1" showInputMessage="1" showErrorMessage="1" prompt="Source of the material used in your product, for example &quot;bauxite mining&quot; or &quot;PE recycling within the EU&quot;, etc." sqref="L12:L66" xr:uid="{00000000-0002-0000-0200-000012000000}"/>
    <dataValidation allowBlank="1" showInputMessage="1" showErrorMessage="1" prompt="Percentage of the material that is recylable. See legend for description. " sqref="H18:H67 H12:H16" xr:uid="{00000000-0002-0000-0200-000009000000}"/>
    <dataValidation allowBlank="1" showInputMessage="1" showErrorMessage="1" prompt="Date at which the pasport becomes active, and from which moment on the network company will use the results in its analyses and reports." sqref="C6:F6" xr:uid="{96A6606D-3ABE-4181-9047-A38A4208E494}"/>
    <dataValidation allowBlank="1" showInputMessage="1" showErrorMessage="1" prompt="Product number as used by Seller in its logistic stystem" sqref="C7:F7" xr:uid="{87C50E01-3749-4C44-B873-B3707C8D1BF9}"/>
    <dataValidation allowBlank="1" showInputMessage="1" showErrorMessage="1" prompt="Circularity is based on reclycled material and recyclability. Calculates automatically from the table. " sqref="N11:N66" xr:uid="{7B3DB852-FED5-4F73-8027-C03504803437}"/>
    <dataValidation allowBlank="1" showInputMessage="1" showErrorMessage="1" prompt="Calculates automatically from the table. " sqref="O11" xr:uid="{257D600A-B85A-4EDD-92CD-5FF678995AC4}"/>
    <dataValidation allowBlank="1" showInputMessage="1" showErrorMessage="1" prompt="Amount of circular material. Calculates automatically from the table. " sqref="O12:O66" xr:uid="{5028404D-1685-4E36-B695-938803EA0CBB}"/>
    <dataValidation allowBlank="1" showInputMessage="1" showErrorMessage="1" prompt="Amount of recycled material. Calculates automatically from the table. " sqref="P11:P66" xr:uid="{E2C550FD-9799-4C84-8558-E41FA6672F8E}"/>
    <dataValidation allowBlank="1" showInputMessage="1" showErrorMessage="1" prompt="Amount of recycable material. Calculates automatically from the table." sqref="Q11:Q66" xr:uid="{70842270-C671-460C-82A2-9B976F6A40AD}"/>
    <dataValidation allowBlank="1" showInputMessage="1" showErrorMessage="1" prompt="KIWA Covenant Certificate Nr" sqref="N6:Q6" xr:uid="{8DE73FE7-5E80-4F4E-AF5F-2C85BA27B632}"/>
    <dataValidation allowBlank="1" showInputMessage="1" showErrorMessage="1" prompt="Issue date of the KIWA Covenant" sqref="N7:Q7" xr:uid="{0CAABC2A-727B-4894-9982-65F6A3748F9C}"/>
    <dataValidation allowBlank="1" showInputMessage="1" showErrorMessage="1" prompt="Signature of the person signing the passport_x000a_" sqref="N8:Q8" xr:uid="{EAC69800-D949-4215-8DFF-13975BB8BE68}"/>
    <dataValidation allowBlank="1" showInputMessage="1" showErrorMessage="1" prompt="Circularity score of the product from the supplier, calculates automatically from the table below" sqref="I5" xr:uid="{C06DAD12-791A-4864-8A4E-499F39A6FFDE}"/>
    <dataValidation allowBlank="1" showInputMessage="1" showErrorMessage="1" prompt="Total circularity score of the product, calculates automatically from the table below" sqref="I6" xr:uid="{28FC2742-9328-41DA-9519-F071FE7D0EE2}"/>
    <dataValidation allowBlank="1" showInputMessage="1" showErrorMessage="1" prompt="Base material used to make this material (if applicable)." sqref="M12:M14 M16:M66" xr:uid="{00000000-0002-0000-0200-00000E000000}"/>
  </dataValidations>
  <pageMargins left="0.7" right="0.7" top="0.75" bottom="0.75" header="0.3" footer="0.3"/>
  <pageSetup orientation="portrait" r:id="rId1"/>
  <customProperties>
    <customPr name="_pios_id" r:id="rId2"/>
  </customProperties>
  <tableParts count="1">
    <tablePart r:id="rId3"/>
  </tableParts>
  <extLst>
    <ext xmlns:x14="http://schemas.microsoft.com/office/spreadsheetml/2009/9/main" uri="{CCE6A557-97BC-4b89-ADB6-D9C93CAAB3DF}">
      <x14:dataValidations xmlns:xm="http://schemas.microsoft.com/office/excel/2006/main" xWindow="164" yWindow="473" count="3">
        <x14:dataValidation type="list" allowBlank="1" showInputMessage="1" showErrorMessage="1" prompt="Material selected from the list of available materials in the materials list. " xr:uid="{00000000-0002-0000-0200-000013000000}">
          <x14:formula1>
            <xm:f>'Material list'!$B$3:$B$63</xm:f>
          </x14:formula1>
          <xm:sqref>B67 C12:C66</xm:sqref>
        </x14:dataValidation>
        <x14:dataValidation type="list" allowBlank="1" showInputMessage="1" showErrorMessage="1" prompt="Categories the percentage of recylable material as either recylable (R), downcyclable (D), or labeled with not-available (N.A.). See legend for a description of the definitions for recyling and downcycling." xr:uid="{00000000-0002-0000-0200-000014000000}">
          <x14:formula1>
            <xm:f>Legend!$C$35:$C$38</xm:f>
          </x14:formula1>
          <xm:sqref>I67</xm:sqref>
        </x14:dataValidation>
        <x14:dataValidation type="list" allowBlank="1" showInputMessage="1" showErrorMessage="1" prompt="Categories the percentage of recyled material as either recycled (R), downcycled (D), or labeled with not-available (N.A.). See legend for a description of the definitions for recyling and downcycling._x000a__x000a_" xr:uid="{00000000-0002-0000-0200-000015000000}">
          <x14:formula1>
            <xm:f>Legend!$C$35:$C$38</xm:f>
          </x14:formula1>
          <xm:sqref>G67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3"/>
  <sheetViews>
    <sheetView showGridLines="0" zoomScale="74" zoomScaleNormal="115" workbookViewId="0">
      <selection activeCell="L2" sqref="L2"/>
    </sheetView>
  </sheetViews>
  <sheetFormatPr defaultColWidth="8.7109375" defaultRowHeight="15"/>
  <cols>
    <col min="1" max="1" width="4.42578125" style="3" customWidth="1"/>
    <col min="2" max="2" width="42.7109375" style="4" bestFit="1" customWidth="1"/>
    <col min="3" max="3" width="13.7109375" style="4" customWidth="1"/>
    <col min="4" max="9" width="9.42578125" style="7" hidden="1" customWidth="1"/>
    <col min="10" max="10" width="7.28515625" style="4" hidden="1" customWidth="1"/>
    <col min="11" max="11" width="91.42578125" style="3" bestFit="1" customWidth="1"/>
    <col min="12" max="12" width="242" style="4" bestFit="1" customWidth="1"/>
    <col min="13" max="16384" width="8.7109375" style="4"/>
  </cols>
  <sheetData>
    <row r="1" spans="1:11">
      <c r="B1" s="11">
        <v>1</v>
      </c>
      <c r="C1" s="11">
        <f>B1+1</f>
        <v>2</v>
      </c>
      <c r="D1" s="11">
        <f>C1+1</f>
        <v>3</v>
      </c>
      <c r="E1" s="11">
        <f t="shared" ref="E1:J1" si="0">D1+1</f>
        <v>4</v>
      </c>
      <c r="F1" s="11">
        <f t="shared" si="0"/>
        <v>5</v>
      </c>
      <c r="G1" s="11">
        <f t="shared" si="0"/>
        <v>6</v>
      </c>
      <c r="H1" s="11">
        <f t="shared" si="0"/>
        <v>7</v>
      </c>
      <c r="I1" s="11">
        <f t="shared" si="0"/>
        <v>8</v>
      </c>
      <c r="J1" s="11">
        <f t="shared" si="0"/>
        <v>9</v>
      </c>
      <c r="K1" s="11">
        <f>J1+1</f>
        <v>10</v>
      </c>
    </row>
    <row r="2" spans="1:11" s="5" customFormat="1" ht="140.1" customHeight="1">
      <c r="A2" s="14"/>
      <c r="B2" s="38" t="s">
        <v>23</v>
      </c>
      <c r="C2" s="39" t="s">
        <v>85</v>
      </c>
      <c r="D2" s="40" t="s">
        <v>86</v>
      </c>
      <c r="E2" s="40" t="s">
        <v>87</v>
      </c>
      <c r="F2" s="41" t="s">
        <v>88</v>
      </c>
      <c r="G2" s="40" t="s">
        <v>89</v>
      </c>
      <c r="H2" s="40" t="s">
        <v>90</v>
      </c>
      <c r="I2" s="40" t="s">
        <v>91</v>
      </c>
      <c r="J2" s="41" t="s">
        <v>92</v>
      </c>
      <c r="K2" s="42" t="s">
        <v>93</v>
      </c>
    </row>
    <row r="3" spans="1:11" s="6" customFormat="1">
      <c r="A3" s="22"/>
      <c r="B3" s="17" t="s">
        <v>94</v>
      </c>
      <c r="C3" s="17" t="s">
        <v>95</v>
      </c>
      <c r="D3" s="18">
        <v>0.9</v>
      </c>
      <c r="E3" s="18">
        <v>1</v>
      </c>
      <c r="F3" s="18" t="s">
        <v>96</v>
      </c>
      <c r="G3" s="18">
        <v>0.95</v>
      </c>
      <c r="H3" s="18">
        <v>1</v>
      </c>
      <c r="I3" s="18" t="s">
        <v>96</v>
      </c>
      <c r="J3" s="20"/>
      <c r="K3" s="46"/>
    </row>
    <row r="4" spans="1:11">
      <c r="B4" s="15" t="s">
        <v>97</v>
      </c>
      <c r="C4" s="15" t="s">
        <v>95</v>
      </c>
      <c r="D4" s="16">
        <v>0</v>
      </c>
      <c r="E4" s="18">
        <v>1</v>
      </c>
      <c r="F4" s="16" t="s">
        <v>98</v>
      </c>
      <c r="G4" s="16">
        <v>0.95</v>
      </c>
      <c r="H4" s="18">
        <v>1</v>
      </c>
      <c r="I4" s="16" t="s">
        <v>96</v>
      </c>
      <c r="J4" s="23"/>
      <c r="K4" s="46"/>
    </row>
    <row r="5" spans="1:11">
      <c r="B5" s="15" t="s">
        <v>99</v>
      </c>
      <c r="C5" s="15" t="s">
        <v>95</v>
      </c>
      <c r="D5" s="16">
        <v>0</v>
      </c>
      <c r="E5" s="18">
        <v>1</v>
      </c>
      <c r="F5" s="146" t="s">
        <v>98</v>
      </c>
      <c r="G5" s="16">
        <v>0.95</v>
      </c>
      <c r="H5" s="18">
        <v>1</v>
      </c>
      <c r="I5" s="16" t="s">
        <v>96</v>
      </c>
      <c r="J5" s="23"/>
      <c r="K5" s="21"/>
    </row>
    <row r="6" spans="1:11" s="6" customFormat="1">
      <c r="A6" s="22"/>
      <c r="B6" s="15" t="s">
        <v>100</v>
      </c>
      <c r="C6" s="15" t="s">
        <v>95</v>
      </c>
      <c r="D6" s="16">
        <v>0</v>
      </c>
      <c r="E6" s="18">
        <v>1</v>
      </c>
      <c r="F6" s="16" t="s">
        <v>98</v>
      </c>
      <c r="G6" s="16">
        <v>0.95</v>
      </c>
      <c r="H6" s="18">
        <v>1</v>
      </c>
      <c r="I6" s="16" t="s">
        <v>96</v>
      </c>
      <c r="J6" s="23"/>
      <c r="K6" s="21"/>
    </row>
    <row r="7" spans="1:11">
      <c r="B7" s="15" t="s">
        <v>101</v>
      </c>
      <c r="C7" s="15" t="s">
        <v>95</v>
      </c>
      <c r="D7" s="16">
        <v>0.9</v>
      </c>
      <c r="E7" s="18">
        <v>1</v>
      </c>
      <c r="F7" s="16" t="s">
        <v>96</v>
      </c>
      <c r="G7" s="16">
        <v>0.95</v>
      </c>
      <c r="H7" s="18">
        <v>0.8</v>
      </c>
      <c r="I7" s="16" t="s">
        <v>96</v>
      </c>
      <c r="J7" s="23"/>
      <c r="K7" s="46"/>
    </row>
    <row r="8" spans="1:11" s="6" customFormat="1">
      <c r="A8" s="22"/>
      <c r="B8" s="15" t="s">
        <v>102</v>
      </c>
      <c r="C8" s="15" t="s">
        <v>103</v>
      </c>
      <c r="D8" s="16">
        <v>0.5</v>
      </c>
      <c r="E8" s="18">
        <v>0.5</v>
      </c>
      <c r="F8" s="16" t="s">
        <v>104</v>
      </c>
      <c r="G8" s="16">
        <v>0.5</v>
      </c>
      <c r="H8" s="18">
        <v>0.5</v>
      </c>
      <c r="I8" s="16" t="s">
        <v>104</v>
      </c>
      <c r="J8" s="23"/>
      <c r="K8" s="46"/>
    </row>
    <row r="9" spans="1:11">
      <c r="B9" s="15" t="s">
        <v>105</v>
      </c>
      <c r="C9" s="15" t="s">
        <v>106</v>
      </c>
      <c r="D9" s="16">
        <v>0</v>
      </c>
      <c r="E9" s="18">
        <v>0</v>
      </c>
      <c r="F9" s="18" t="s">
        <v>96</v>
      </c>
      <c r="G9" s="16">
        <v>0.5</v>
      </c>
      <c r="H9" s="18">
        <v>1</v>
      </c>
      <c r="I9" s="16" t="s">
        <v>104</v>
      </c>
      <c r="J9" s="23"/>
      <c r="K9" s="21"/>
    </row>
    <row r="10" spans="1:11">
      <c r="B10" s="15" t="s">
        <v>107</v>
      </c>
      <c r="C10" s="15" t="s">
        <v>106</v>
      </c>
      <c r="D10" s="16">
        <v>0</v>
      </c>
      <c r="E10" s="18">
        <v>0</v>
      </c>
      <c r="F10" s="16" t="s">
        <v>96</v>
      </c>
      <c r="G10" s="16">
        <v>0.5</v>
      </c>
      <c r="H10" s="18">
        <v>1</v>
      </c>
      <c r="I10" s="16" t="s">
        <v>104</v>
      </c>
      <c r="J10" s="23"/>
      <c r="K10" s="21"/>
    </row>
    <row r="11" spans="1:11">
      <c r="B11" s="15" t="s">
        <v>108</v>
      </c>
      <c r="C11" s="15" t="s">
        <v>106</v>
      </c>
      <c r="D11" s="16">
        <v>0</v>
      </c>
      <c r="E11" s="18">
        <v>0</v>
      </c>
      <c r="F11" s="16" t="s">
        <v>96</v>
      </c>
      <c r="G11" s="16">
        <v>0.5</v>
      </c>
      <c r="H11" s="18">
        <v>1</v>
      </c>
      <c r="I11" s="16" t="s">
        <v>104</v>
      </c>
      <c r="J11" s="23"/>
      <c r="K11" s="21"/>
    </row>
    <row r="12" spans="1:11">
      <c r="B12" s="15" t="s">
        <v>109</v>
      </c>
      <c r="C12" s="15" t="s">
        <v>106</v>
      </c>
      <c r="D12" s="16">
        <v>0</v>
      </c>
      <c r="E12" s="18">
        <v>0</v>
      </c>
      <c r="F12" s="18" t="s">
        <v>96</v>
      </c>
      <c r="G12" s="16">
        <v>0.5</v>
      </c>
      <c r="H12" s="18">
        <v>1</v>
      </c>
      <c r="I12" s="16" t="s">
        <v>104</v>
      </c>
      <c r="J12" s="23"/>
      <c r="K12" s="21"/>
    </row>
    <row r="13" spans="1:11" s="6" customFormat="1">
      <c r="A13" s="22"/>
      <c r="B13" s="15" t="s">
        <v>110</v>
      </c>
      <c r="C13" s="15" t="s">
        <v>106</v>
      </c>
      <c r="D13" s="16">
        <v>0</v>
      </c>
      <c r="E13" s="18">
        <v>0</v>
      </c>
      <c r="F13" s="18" t="s">
        <v>96</v>
      </c>
      <c r="G13" s="16">
        <v>0.4</v>
      </c>
      <c r="H13" s="18">
        <v>1</v>
      </c>
      <c r="I13" s="16" t="s">
        <v>104</v>
      </c>
      <c r="J13" s="23"/>
      <c r="K13" s="21"/>
    </row>
    <row r="14" spans="1:11" s="6" customFormat="1">
      <c r="A14" s="22"/>
      <c r="B14" s="15" t="s">
        <v>78</v>
      </c>
      <c r="C14" s="15" t="s">
        <v>95</v>
      </c>
      <c r="D14" s="16">
        <v>0.4</v>
      </c>
      <c r="E14" s="18">
        <v>1</v>
      </c>
      <c r="F14" s="16" t="s">
        <v>96</v>
      </c>
      <c r="G14" s="16">
        <v>0.95</v>
      </c>
      <c r="H14" s="18">
        <v>1</v>
      </c>
      <c r="I14" s="16" t="s">
        <v>96</v>
      </c>
      <c r="J14" s="23"/>
      <c r="K14" s="46"/>
    </row>
    <row r="15" spans="1:11" s="6" customFormat="1">
      <c r="A15" s="22"/>
      <c r="B15" s="15" t="s">
        <v>111</v>
      </c>
      <c r="C15" s="15" t="s">
        <v>95</v>
      </c>
      <c r="D15" s="16">
        <v>0.9</v>
      </c>
      <c r="E15" s="18">
        <v>1</v>
      </c>
      <c r="F15" s="16" t="s">
        <v>96</v>
      </c>
      <c r="G15" s="16">
        <v>0.95</v>
      </c>
      <c r="H15" s="18">
        <v>1</v>
      </c>
      <c r="I15" s="16" t="s">
        <v>96</v>
      </c>
      <c r="J15" s="23"/>
      <c r="K15" s="46"/>
    </row>
    <row r="16" spans="1:11" s="6" customFormat="1">
      <c r="A16" s="22"/>
      <c r="B16" s="15" t="s">
        <v>112</v>
      </c>
      <c r="C16" s="15" t="s">
        <v>95</v>
      </c>
      <c r="D16" s="16">
        <v>0.4</v>
      </c>
      <c r="E16" s="18">
        <v>1</v>
      </c>
      <c r="F16" s="16" t="s">
        <v>96</v>
      </c>
      <c r="G16" s="16">
        <v>0.95</v>
      </c>
      <c r="H16" s="18">
        <v>1</v>
      </c>
      <c r="I16" s="16" t="s">
        <v>96</v>
      </c>
      <c r="J16" s="23"/>
      <c r="K16" s="46"/>
    </row>
    <row r="17" spans="1:11">
      <c r="B17" s="15" t="s">
        <v>113</v>
      </c>
      <c r="C17" s="15" t="s">
        <v>114</v>
      </c>
      <c r="D17" s="16">
        <v>0.4</v>
      </c>
      <c r="E17" s="18">
        <v>1</v>
      </c>
      <c r="F17" s="16" t="s">
        <v>96</v>
      </c>
      <c r="G17" s="16">
        <v>0.95</v>
      </c>
      <c r="H17" s="18">
        <v>1</v>
      </c>
      <c r="I17" s="16" t="s">
        <v>96</v>
      </c>
      <c r="J17" s="23"/>
      <c r="K17" s="21"/>
    </row>
    <row r="18" spans="1:11">
      <c r="B18" s="15" t="s">
        <v>115</v>
      </c>
      <c r="C18" s="15" t="s">
        <v>103</v>
      </c>
      <c r="D18" s="16">
        <v>0</v>
      </c>
      <c r="E18" s="18">
        <v>0</v>
      </c>
      <c r="F18" s="16" t="s">
        <v>98</v>
      </c>
      <c r="G18" s="16">
        <v>0</v>
      </c>
      <c r="H18" s="18">
        <v>0</v>
      </c>
      <c r="I18" s="16" t="s">
        <v>98</v>
      </c>
      <c r="J18" s="23"/>
      <c r="K18" s="46"/>
    </row>
    <row r="19" spans="1:11">
      <c r="B19" s="15" t="s">
        <v>116</v>
      </c>
      <c r="C19" s="15" t="s">
        <v>103</v>
      </c>
      <c r="D19" s="16">
        <v>0</v>
      </c>
      <c r="E19" s="18">
        <v>0</v>
      </c>
      <c r="F19" s="16" t="s">
        <v>98</v>
      </c>
      <c r="G19" s="16">
        <v>0</v>
      </c>
      <c r="H19" s="18">
        <v>0</v>
      </c>
      <c r="I19" s="16" t="s">
        <v>98</v>
      </c>
      <c r="J19" s="23" t="s">
        <v>117</v>
      </c>
      <c r="K19" s="21" t="s">
        <v>118</v>
      </c>
    </row>
    <row r="20" spans="1:11">
      <c r="B20" s="15" t="s">
        <v>119</v>
      </c>
      <c r="C20" s="15" t="s">
        <v>114</v>
      </c>
      <c r="D20" s="16">
        <v>0.9</v>
      </c>
      <c r="E20" s="18">
        <v>1</v>
      </c>
      <c r="F20" s="16" t="s">
        <v>96</v>
      </c>
      <c r="G20" s="16">
        <v>0.5</v>
      </c>
      <c r="H20" s="18">
        <v>1</v>
      </c>
      <c r="I20" s="16" t="s">
        <v>96</v>
      </c>
      <c r="J20" s="23"/>
      <c r="K20" s="21"/>
    </row>
    <row r="21" spans="1:11" s="6" customFormat="1">
      <c r="A21" s="22"/>
      <c r="B21" s="15" t="s">
        <v>120</v>
      </c>
      <c r="C21" s="15" t="s">
        <v>95</v>
      </c>
      <c r="D21" s="16">
        <v>0</v>
      </c>
      <c r="E21" s="18">
        <v>1</v>
      </c>
      <c r="F21" s="16" t="s">
        <v>96</v>
      </c>
      <c r="G21" s="16">
        <v>0.95</v>
      </c>
      <c r="H21" s="18">
        <v>1</v>
      </c>
      <c r="I21" s="16" t="s">
        <v>96</v>
      </c>
      <c r="J21" s="23"/>
      <c r="K21" s="21"/>
    </row>
    <row r="22" spans="1:11" s="6" customFormat="1">
      <c r="A22" s="22"/>
      <c r="B22" s="15" t="s">
        <v>121</v>
      </c>
      <c r="C22" s="15" t="s">
        <v>122</v>
      </c>
      <c r="D22" s="16">
        <v>0</v>
      </c>
      <c r="E22" s="18">
        <v>0</v>
      </c>
      <c r="F22" s="16" t="s">
        <v>98</v>
      </c>
      <c r="G22" s="16">
        <v>1</v>
      </c>
      <c r="H22" s="18">
        <v>1</v>
      </c>
      <c r="I22" s="16" t="s">
        <v>96</v>
      </c>
      <c r="J22" s="23"/>
      <c r="K22" s="21"/>
    </row>
    <row r="23" spans="1:11" s="6" customFormat="1">
      <c r="A23" s="22"/>
      <c r="B23" s="15" t="s">
        <v>123</v>
      </c>
      <c r="C23" s="15" t="s">
        <v>122</v>
      </c>
      <c r="D23" s="16">
        <v>0.99</v>
      </c>
      <c r="E23" s="18">
        <v>1</v>
      </c>
      <c r="F23" s="16" t="s">
        <v>96</v>
      </c>
      <c r="G23" s="16">
        <v>1</v>
      </c>
      <c r="H23" s="18">
        <v>1</v>
      </c>
      <c r="I23" s="16" t="s">
        <v>96</v>
      </c>
      <c r="J23" s="23"/>
      <c r="K23" s="21"/>
    </row>
    <row r="24" spans="1:11" s="6" customFormat="1">
      <c r="A24" s="22"/>
      <c r="B24" s="15" t="s">
        <v>124</v>
      </c>
      <c r="C24" s="15" t="s">
        <v>103</v>
      </c>
      <c r="D24" s="16">
        <v>0</v>
      </c>
      <c r="E24" s="18">
        <v>0</v>
      </c>
      <c r="F24" s="16" t="s">
        <v>98</v>
      </c>
      <c r="G24" s="16">
        <v>0</v>
      </c>
      <c r="H24" s="18">
        <v>0</v>
      </c>
      <c r="I24" s="16" t="s">
        <v>98</v>
      </c>
      <c r="J24" s="23"/>
      <c r="K24" s="21"/>
    </row>
    <row r="25" spans="1:11" s="6" customFormat="1">
      <c r="A25" s="22"/>
      <c r="B25" s="15" t="s">
        <v>125</v>
      </c>
      <c r="C25" s="15" t="s">
        <v>95</v>
      </c>
      <c r="D25" s="16">
        <v>0.95</v>
      </c>
      <c r="E25" s="18">
        <v>1</v>
      </c>
      <c r="F25" s="16" t="s">
        <v>96</v>
      </c>
      <c r="G25" s="16">
        <v>0.95</v>
      </c>
      <c r="H25" s="18">
        <v>1</v>
      </c>
      <c r="I25" s="16" t="s">
        <v>96</v>
      </c>
      <c r="J25" s="23"/>
      <c r="K25" s="46"/>
    </row>
    <row r="26" spans="1:11" s="6" customFormat="1">
      <c r="A26" s="22"/>
      <c r="B26" s="15" t="s">
        <v>126</v>
      </c>
      <c r="C26" s="15" t="s">
        <v>95</v>
      </c>
      <c r="D26" s="16">
        <v>0.95</v>
      </c>
      <c r="E26" s="18">
        <v>1</v>
      </c>
      <c r="F26" s="16" t="s">
        <v>96</v>
      </c>
      <c r="G26" s="16">
        <v>0.95</v>
      </c>
      <c r="H26" s="18">
        <v>1</v>
      </c>
      <c r="I26" s="16" t="s">
        <v>96</v>
      </c>
      <c r="J26" s="23"/>
      <c r="K26" s="58" t="s">
        <v>127</v>
      </c>
    </row>
    <row r="27" spans="1:11" s="6" customFormat="1">
      <c r="A27" s="22"/>
      <c r="B27" s="15" t="s">
        <v>128</v>
      </c>
      <c r="C27" s="15" t="s">
        <v>95</v>
      </c>
      <c r="D27" s="16">
        <v>0.95</v>
      </c>
      <c r="E27" s="18">
        <v>1</v>
      </c>
      <c r="F27" s="16" t="s">
        <v>96</v>
      </c>
      <c r="G27" s="16">
        <v>0.95</v>
      </c>
      <c r="H27" s="18">
        <v>1</v>
      </c>
      <c r="I27" s="16" t="s">
        <v>96</v>
      </c>
      <c r="J27" s="23"/>
      <c r="K27" s="46"/>
    </row>
    <row r="28" spans="1:11" s="6" customFormat="1">
      <c r="A28" s="22"/>
      <c r="B28" s="15" t="s">
        <v>129</v>
      </c>
      <c r="C28" s="15" t="s">
        <v>130</v>
      </c>
      <c r="D28" s="16">
        <v>0</v>
      </c>
      <c r="E28" s="18">
        <v>0</v>
      </c>
      <c r="F28" s="16" t="s">
        <v>98</v>
      </c>
      <c r="G28" s="16">
        <v>0.95</v>
      </c>
      <c r="H28" s="18">
        <v>1</v>
      </c>
      <c r="I28" s="16" t="s">
        <v>104</v>
      </c>
      <c r="J28" s="23"/>
      <c r="K28" s="46"/>
    </row>
    <row r="29" spans="1:11" s="6" customFormat="1">
      <c r="A29" s="22"/>
      <c r="B29" s="15" t="s">
        <v>131</v>
      </c>
      <c r="C29" s="15" t="s">
        <v>130</v>
      </c>
      <c r="D29" s="16">
        <v>1</v>
      </c>
      <c r="E29" s="18">
        <v>1</v>
      </c>
      <c r="F29" s="16" t="s">
        <v>96</v>
      </c>
      <c r="G29" s="16">
        <v>0.95</v>
      </c>
      <c r="H29" s="18">
        <v>1</v>
      </c>
      <c r="I29" s="24" t="s">
        <v>96</v>
      </c>
      <c r="J29" s="23"/>
      <c r="K29" s="21"/>
    </row>
    <row r="30" spans="1:11">
      <c r="B30" s="15" t="s">
        <v>132</v>
      </c>
      <c r="C30" s="15" t="s">
        <v>130</v>
      </c>
      <c r="D30" s="16">
        <v>0</v>
      </c>
      <c r="E30" s="18">
        <v>0</v>
      </c>
      <c r="F30" s="16" t="s">
        <v>98</v>
      </c>
      <c r="G30" s="16">
        <v>0</v>
      </c>
      <c r="H30" s="18">
        <v>0</v>
      </c>
      <c r="I30" s="24" t="s">
        <v>98</v>
      </c>
      <c r="J30" s="23"/>
      <c r="K30" s="21"/>
    </row>
    <row r="31" spans="1:11" s="6" customFormat="1">
      <c r="A31" s="22"/>
      <c r="B31" s="15" t="s">
        <v>103</v>
      </c>
      <c r="C31" s="15" t="s">
        <v>103</v>
      </c>
      <c r="D31" s="16">
        <v>0</v>
      </c>
      <c r="E31" s="18">
        <v>0</v>
      </c>
      <c r="F31" s="16" t="s">
        <v>98</v>
      </c>
      <c r="G31" s="16">
        <v>0</v>
      </c>
      <c r="H31" s="18">
        <v>0</v>
      </c>
      <c r="I31" s="24" t="s">
        <v>98</v>
      </c>
      <c r="J31" s="23"/>
      <c r="K31" s="46"/>
    </row>
    <row r="32" spans="1:11">
      <c r="B32" s="17" t="s">
        <v>133</v>
      </c>
      <c r="C32" s="17" t="s">
        <v>103</v>
      </c>
      <c r="D32" s="18">
        <v>0</v>
      </c>
      <c r="E32" s="18">
        <v>0</v>
      </c>
      <c r="F32" s="18" t="s">
        <v>98</v>
      </c>
      <c r="G32" s="16">
        <v>0</v>
      </c>
      <c r="H32" s="18">
        <v>0</v>
      </c>
      <c r="I32" s="24" t="s">
        <v>98</v>
      </c>
      <c r="J32" s="20"/>
      <c r="K32" s="21"/>
    </row>
    <row r="33" spans="1:11">
      <c r="B33" s="17" t="s">
        <v>80</v>
      </c>
      <c r="C33" s="17" t="s">
        <v>103</v>
      </c>
      <c r="D33" s="18">
        <v>0</v>
      </c>
      <c r="E33" s="18">
        <v>0</v>
      </c>
      <c r="F33" s="18" t="s">
        <v>98</v>
      </c>
      <c r="G33" s="16">
        <v>0</v>
      </c>
      <c r="H33" s="18">
        <v>0</v>
      </c>
      <c r="I33" s="16" t="s">
        <v>98</v>
      </c>
      <c r="J33" s="20" t="s">
        <v>117</v>
      </c>
      <c r="K33" s="21">
        <v>80</v>
      </c>
    </row>
    <row r="34" spans="1:11">
      <c r="B34" s="15" t="s">
        <v>134</v>
      </c>
      <c r="C34" s="15" t="s">
        <v>122</v>
      </c>
      <c r="D34" s="16">
        <v>0.9</v>
      </c>
      <c r="E34" s="18">
        <v>0.97</v>
      </c>
      <c r="F34" s="16" t="s">
        <v>96</v>
      </c>
      <c r="G34" s="16">
        <v>0.95</v>
      </c>
      <c r="H34" s="18">
        <v>1</v>
      </c>
      <c r="I34" s="16" t="s">
        <v>96</v>
      </c>
      <c r="J34" s="19"/>
      <c r="K34" s="46"/>
    </row>
    <row r="35" spans="1:11" s="6" customFormat="1">
      <c r="A35" s="22"/>
      <c r="B35" s="15" t="s">
        <v>135</v>
      </c>
      <c r="C35" s="15" t="s">
        <v>122</v>
      </c>
      <c r="D35" s="16">
        <v>0.9</v>
      </c>
      <c r="E35" s="16">
        <v>1</v>
      </c>
      <c r="F35" s="16" t="s">
        <v>104</v>
      </c>
      <c r="G35" s="16">
        <v>0.95</v>
      </c>
      <c r="H35" s="16">
        <v>1</v>
      </c>
      <c r="I35" s="16" t="s">
        <v>104</v>
      </c>
      <c r="J35" s="23"/>
      <c r="K35" s="46"/>
    </row>
    <row r="36" spans="1:11">
      <c r="B36" s="15" t="s">
        <v>136</v>
      </c>
      <c r="C36" s="15" t="s">
        <v>122</v>
      </c>
      <c r="D36" s="16">
        <v>0.9</v>
      </c>
      <c r="E36" s="16">
        <v>1</v>
      </c>
      <c r="F36" s="16" t="s">
        <v>96</v>
      </c>
      <c r="G36" s="16">
        <v>0.95</v>
      </c>
      <c r="H36" s="16">
        <v>1</v>
      </c>
      <c r="I36" s="16" t="s">
        <v>96</v>
      </c>
      <c r="J36" s="23"/>
      <c r="K36" s="45"/>
    </row>
    <row r="37" spans="1:11" ht="28.5">
      <c r="B37" s="15" t="s">
        <v>137</v>
      </c>
      <c r="C37" s="15" t="s">
        <v>122</v>
      </c>
      <c r="D37" s="16">
        <v>0</v>
      </c>
      <c r="E37" s="16">
        <v>0.97</v>
      </c>
      <c r="F37" s="16" t="s">
        <v>96</v>
      </c>
      <c r="G37" s="16">
        <v>0</v>
      </c>
      <c r="H37" s="16">
        <v>0.8</v>
      </c>
      <c r="I37" s="16" t="s">
        <v>104</v>
      </c>
      <c r="J37" s="23" t="s">
        <v>117</v>
      </c>
      <c r="K37" s="21" t="s">
        <v>138</v>
      </c>
    </row>
    <row r="38" spans="1:11" ht="28.5">
      <c r="B38" s="15" t="s">
        <v>139</v>
      </c>
      <c r="C38" s="15" t="s">
        <v>122</v>
      </c>
      <c r="D38" s="16">
        <v>0.5</v>
      </c>
      <c r="E38" s="16">
        <v>1</v>
      </c>
      <c r="F38" s="16" t="s">
        <v>96</v>
      </c>
      <c r="G38" s="16">
        <v>0</v>
      </c>
      <c r="H38" s="16">
        <v>0.8</v>
      </c>
      <c r="I38" s="16" t="s">
        <v>104</v>
      </c>
      <c r="J38" s="23" t="s">
        <v>117</v>
      </c>
      <c r="K38" s="21" t="s">
        <v>138</v>
      </c>
    </row>
    <row r="39" spans="1:11" ht="28.5">
      <c r="B39" s="15" t="s">
        <v>140</v>
      </c>
      <c r="C39" s="15" t="s">
        <v>122</v>
      </c>
      <c r="D39" s="16">
        <v>1</v>
      </c>
      <c r="E39" s="16">
        <v>1</v>
      </c>
      <c r="F39" s="16" t="s">
        <v>96</v>
      </c>
      <c r="G39" s="16">
        <v>0</v>
      </c>
      <c r="H39" s="16">
        <v>0.8</v>
      </c>
      <c r="I39" s="16" t="s">
        <v>104</v>
      </c>
      <c r="J39" s="23" t="s">
        <v>117</v>
      </c>
      <c r="K39" s="21" t="s">
        <v>138</v>
      </c>
    </row>
    <row r="40" spans="1:11">
      <c r="B40" s="15" t="s">
        <v>141</v>
      </c>
      <c r="C40" s="15" t="s">
        <v>122</v>
      </c>
      <c r="D40" s="16">
        <v>0.5</v>
      </c>
      <c r="E40" s="16">
        <v>1</v>
      </c>
      <c r="F40" s="16"/>
      <c r="G40" s="16">
        <v>0.9</v>
      </c>
      <c r="H40" s="16">
        <v>1</v>
      </c>
      <c r="I40" s="16" t="s">
        <v>104</v>
      </c>
      <c r="J40" s="23"/>
      <c r="K40" s="21"/>
    </row>
    <row r="41" spans="1:11" ht="28.5">
      <c r="B41" s="15" t="s">
        <v>142</v>
      </c>
      <c r="C41" s="15" t="s">
        <v>122</v>
      </c>
      <c r="D41" s="16">
        <v>0</v>
      </c>
      <c r="E41" s="16">
        <v>0.97</v>
      </c>
      <c r="F41" s="16" t="s">
        <v>96</v>
      </c>
      <c r="G41" s="16">
        <v>0</v>
      </c>
      <c r="H41" s="16">
        <v>0.8</v>
      </c>
      <c r="I41" s="16" t="s">
        <v>104</v>
      </c>
      <c r="J41" s="23" t="s">
        <v>117</v>
      </c>
      <c r="K41" s="21" t="s">
        <v>138</v>
      </c>
    </row>
    <row r="42" spans="1:11" ht="28.5">
      <c r="B42" s="15" t="s">
        <v>143</v>
      </c>
      <c r="C42" s="15" t="s">
        <v>122</v>
      </c>
      <c r="D42" s="16">
        <v>0</v>
      </c>
      <c r="E42" s="16">
        <v>0.97</v>
      </c>
      <c r="F42" s="16" t="s">
        <v>96</v>
      </c>
      <c r="G42" s="16">
        <v>0</v>
      </c>
      <c r="H42" s="16">
        <v>0.8</v>
      </c>
      <c r="I42" s="16" t="s">
        <v>104</v>
      </c>
      <c r="J42" s="23" t="s">
        <v>117</v>
      </c>
      <c r="K42" s="21" t="s">
        <v>138</v>
      </c>
    </row>
    <row r="43" spans="1:11">
      <c r="B43" s="15" t="s">
        <v>144</v>
      </c>
      <c r="C43" s="15" t="s">
        <v>103</v>
      </c>
      <c r="D43" s="16">
        <v>0.2</v>
      </c>
      <c r="E43" s="16">
        <v>0</v>
      </c>
      <c r="F43" s="16" t="s">
        <v>98</v>
      </c>
      <c r="G43" s="16">
        <v>0</v>
      </c>
      <c r="H43" s="16">
        <v>0</v>
      </c>
      <c r="I43" s="16" t="s">
        <v>98</v>
      </c>
      <c r="J43" s="23" t="s">
        <v>117</v>
      </c>
      <c r="K43" s="21" t="s">
        <v>145</v>
      </c>
    </row>
    <row r="44" spans="1:11">
      <c r="B44" s="15" t="s">
        <v>146</v>
      </c>
      <c r="C44" s="15" t="s">
        <v>122</v>
      </c>
      <c r="D44" s="16">
        <v>0</v>
      </c>
      <c r="E44" s="16">
        <v>0.97</v>
      </c>
      <c r="F44" s="16" t="s">
        <v>96</v>
      </c>
      <c r="G44" s="16">
        <v>0.1</v>
      </c>
      <c r="H44" s="16">
        <v>1</v>
      </c>
      <c r="I44" s="16" t="s">
        <v>96</v>
      </c>
      <c r="J44" s="23"/>
      <c r="K44" s="45"/>
    </row>
    <row r="45" spans="1:11">
      <c r="B45" s="15" t="s">
        <v>147</v>
      </c>
      <c r="C45" s="15" t="s">
        <v>122</v>
      </c>
      <c r="D45" s="16">
        <v>0.14000000000000001</v>
      </c>
      <c r="E45" s="16">
        <v>0.97</v>
      </c>
      <c r="F45" s="16" t="s">
        <v>104</v>
      </c>
      <c r="G45" s="16">
        <v>0.1</v>
      </c>
      <c r="H45" s="16">
        <v>0.8</v>
      </c>
      <c r="I45" s="16" t="s">
        <v>104</v>
      </c>
      <c r="J45" s="23"/>
      <c r="K45" s="46"/>
    </row>
    <row r="46" spans="1:11">
      <c r="B46" s="15" t="s">
        <v>148</v>
      </c>
      <c r="C46" s="15" t="s">
        <v>149</v>
      </c>
      <c r="D46" s="16">
        <v>0.5</v>
      </c>
      <c r="E46" s="16">
        <v>1</v>
      </c>
      <c r="F46" s="16" t="s">
        <v>96</v>
      </c>
      <c r="G46" s="16">
        <v>0.5</v>
      </c>
      <c r="H46" s="16">
        <v>1</v>
      </c>
      <c r="I46" s="16" t="s">
        <v>96</v>
      </c>
      <c r="J46" s="23"/>
      <c r="K46" s="21"/>
    </row>
    <row r="47" spans="1:11">
      <c r="B47" s="15" t="s">
        <v>150</v>
      </c>
      <c r="C47" s="15" t="s">
        <v>95</v>
      </c>
      <c r="D47" s="16">
        <v>0.9</v>
      </c>
      <c r="E47" s="16">
        <v>1</v>
      </c>
      <c r="F47" s="16" t="s">
        <v>96</v>
      </c>
      <c r="G47" s="16">
        <v>0.95</v>
      </c>
      <c r="H47" s="16">
        <v>1</v>
      </c>
      <c r="I47" s="16" t="s">
        <v>96</v>
      </c>
      <c r="J47" s="23"/>
      <c r="K47" s="46"/>
    </row>
    <row r="48" spans="1:11">
      <c r="B48" s="15" t="s">
        <v>151</v>
      </c>
      <c r="C48" s="15" t="s">
        <v>95</v>
      </c>
      <c r="D48" s="16">
        <v>0.9</v>
      </c>
      <c r="E48" s="16">
        <v>1</v>
      </c>
      <c r="F48" s="16" t="s">
        <v>96</v>
      </c>
      <c r="G48" s="16">
        <v>0.95</v>
      </c>
      <c r="H48" s="16">
        <v>1</v>
      </c>
      <c r="I48" s="16" t="s">
        <v>104</v>
      </c>
      <c r="J48" s="23"/>
      <c r="K48" s="46"/>
    </row>
    <row r="49" spans="2:11">
      <c r="B49" s="15" t="s">
        <v>152</v>
      </c>
      <c r="C49" s="15" t="s">
        <v>95</v>
      </c>
      <c r="D49" s="16">
        <v>0.44</v>
      </c>
      <c r="E49" s="16">
        <v>1</v>
      </c>
      <c r="F49" s="16" t="s">
        <v>96</v>
      </c>
      <c r="G49" s="16">
        <v>0.95</v>
      </c>
      <c r="H49" s="16">
        <v>1</v>
      </c>
      <c r="I49" s="16" t="s">
        <v>104</v>
      </c>
      <c r="J49" s="23"/>
      <c r="K49" s="46"/>
    </row>
    <row r="50" spans="2:11">
      <c r="B50" s="15" t="s">
        <v>153</v>
      </c>
      <c r="C50" s="15" t="s">
        <v>95</v>
      </c>
      <c r="D50" s="16">
        <v>0</v>
      </c>
      <c r="E50" s="16">
        <v>0</v>
      </c>
      <c r="F50" s="16" t="s">
        <v>98</v>
      </c>
      <c r="G50" s="16">
        <v>0.95</v>
      </c>
      <c r="H50" s="16">
        <v>1</v>
      </c>
      <c r="I50" s="16" t="s">
        <v>96</v>
      </c>
      <c r="J50" s="23"/>
      <c r="K50" s="21"/>
    </row>
    <row r="51" spans="2:11">
      <c r="B51" s="15" t="s">
        <v>154</v>
      </c>
      <c r="C51" s="15" t="s">
        <v>95</v>
      </c>
      <c r="D51" s="16">
        <v>0</v>
      </c>
      <c r="E51" s="16">
        <v>0</v>
      </c>
      <c r="F51" s="16" t="s">
        <v>98</v>
      </c>
      <c r="G51" s="16">
        <v>0.95</v>
      </c>
      <c r="H51" s="16">
        <v>1</v>
      </c>
      <c r="I51" s="16" t="s">
        <v>96</v>
      </c>
      <c r="J51" s="23"/>
      <c r="K51" s="21"/>
    </row>
    <row r="52" spans="2:11">
      <c r="B52" s="15" t="s">
        <v>155</v>
      </c>
      <c r="C52" s="15" t="s">
        <v>156</v>
      </c>
      <c r="D52" s="16">
        <v>1</v>
      </c>
      <c r="E52" s="16">
        <v>1</v>
      </c>
      <c r="F52" s="16" t="s">
        <v>96</v>
      </c>
      <c r="G52" s="16">
        <v>0.95</v>
      </c>
      <c r="H52" s="16">
        <v>1</v>
      </c>
      <c r="I52" s="16" t="s">
        <v>96</v>
      </c>
      <c r="J52" s="23"/>
      <c r="K52" s="21"/>
    </row>
    <row r="53" spans="2:11">
      <c r="B53" s="15" t="s">
        <v>157</v>
      </c>
      <c r="C53" s="15" t="s">
        <v>95</v>
      </c>
      <c r="D53" s="16">
        <v>0.95</v>
      </c>
      <c r="E53" s="16">
        <v>1</v>
      </c>
      <c r="F53" s="16" t="s">
        <v>96</v>
      </c>
      <c r="G53" s="16">
        <v>0.95</v>
      </c>
      <c r="H53" s="16">
        <v>1</v>
      </c>
      <c r="I53" s="16" t="s">
        <v>96</v>
      </c>
      <c r="J53" s="23"/>
      <c r="K53" s="21"/>
    </row>
    <row r="54" spans="2:11">
      <c r="B54" s="15" t="s">
        <v>158</v>
      </c>
      <c r="C54" s="15" t="s">
        <v>95</v>
      </c>
      <c r="D54" s="16">
        <v>0.9</v>
      </c>
      <c r="E54" s="16">
        <v>1</v>
      </c>
      <c r="F54" s="16" t="s">
        <v>96</v>
      </c>
      <c r="G54" s="16">
        <v>0.95</v>
      </c>
      <c r="H54" s="16">
        <v>1</v>
      </c>
      <c r="I54" s="16" t="s">
        <v>104</v>
      </c>
      <c r="J54" s="23"/>
      <c r="K54" s="46"/>
    </row>
    <row r="55" spans="2:11">
      <c r="B55" s="15" t="s">
        <v>159</v>
      </c>
      <c r="C55" s="15" t="s">
        <v>95</v>
      </c>
      <c r="D55" s="16">
        <v>0.9</v>
      </c>
      <c r="E55" s="16">
        <v>1</v>
      </c>
      <c r="F55" s="16" t="s">
        <v>96</v>
      </c>
      <c r="G55" s="16">
        <v>0.95</v>
      </c>
      <c r="H55" s="16">
        <v>1</v>
      </c>
      <c r="I55" s="16" t="s">
        <v>96</v>
      </c>
      <c r="J55" s="23"/>
      <c r="K55" s="46"/>
    </row>
    <row r="56" spans="2:11">
      <c r="B56" s="15" t="s">
        <v>160</v>
      </c>
      <c r="C56" s="15" t="s">
        <v>160</v>
      </c>
      <c r="D56" s="16">
        <v>0</v>
      </c>
      <c r="E56" s="16">
        <v>0</v>
      </c>
      <c r="F56" s="16" t="s">
        <v>98</v>
      </c>
      <c r="G56" s="16">
        <v>0</v>
      </c>
      <c r="H56" s="16">
        <v>0</v>
      </c>
      <c r="I56" s="16" t="s">
        <v>98</v>
      </c>
      <c r="J56" s="23"/>
      <c r="K56" s="21"/>
    </row>
    <row r="57" spans="2:11">
      <c r="B57" s="15" t="s">
        <v>161</v>
      </c>
      <c r="C57" s="15" t="s">
        <v>162</v>
      </c>
      <c r="D57" s="16">
        <v>0</v>
      </c>
      <c r="E57" s="16">
        <v>0</v>
      </c>
      <c r="F57" s="16" t="s">
        <v>98</v>
      </c>
      <c r="G57" s="16">
        <v>0</v>
      </c>
      <c r="H57" s="16">
        <v>0</v>
      </c>
      <c r="I57" s="16" t="s">
        <v>98</v>
      </c>
      <c r="J57" s="23"/>
      <c r="K57" s="21"/>
    </row>
    <row r="58" spans="2:11">
      <c r="B58" s="15" t="s">
        <v>163</v>
      </c>
      <c r="C58" s="15" t="s">
        <v>103</v>
      </c>
      <c r="D58" s="16">
        <v>0</v>
      </c>
      <c r="E58" s="16">
        <v>0</v>
      </c>
      <c r="F58" s="16" t="s">
        <v>96</v>
      </c>
      <c r="G58" s="16">
        <v>0</v>
      </c>
      <c r="H58" s="16">
        <v>0</v>
      </c>
      <c r="I58" s="16" t="s">
        <v>98</v>
      </c>
      <c r="J58" s="23"/>
      <c r="K58" s="46"/>
    </row>
    <row r="59" spans="2:11">
      <c r="B59" s="21" t="s">
        <v>164</v>
      </c>
      <c r="C59" s="15" t="s">
        <v>165</v>
      </c>
      <c r="D59" s="25">
        <v>0.9</v>
      </c>
      <c r="E59" s="25">
        <v>1</v>
      </c>
      <c r="F59" s="26" t="s">
        <v>104</v>
      </c>
      <c r="G59" s="25">
        <v>0.9</v>
      </c>
      <c r="H59" s="25">
        <v>1</v>
      </c>
      <c r="I59" s="16" t="s">
        <v>98</v>
      </c>
      <c r="J59" s="23"/>
      <c r="K59" s="46"/>
    </row>
    <row r="60" spans="2:11">
      <c r="B60" s="17" t="s">
        <v>166</v>
      </c>
      <c r="C60" s="17" t="s">
        <v>165</v>
      </c>
      <c r="D60" s="55">
        <v>0</v>
      </c>
      <c r="E60" s="55">
        <v>0</v>
      </c>
      <c r="F60" s="18" t="s">
        <v>98</v>
      </c>
      <c r="G60" s="55">
        <v>0</v>
      </c>
      <c r="H60" s="55">
        <v>0</v>
      </c>
      <c r="I60" s="18" t="s">
        <v>98</v>
      </c>
      <c r="J60" s="20"/>
      <c r="K60" s="46"/>
    </row>
    <row r="61" spans="2:11">
      <c r="B61" s="15" t="s">
        <v>167</v>
      </c>
      <c r="C61" s="15" t="s">
        <v>122</v>
      </c>
      <c r="D61" s="16">
        <v>0</v>
      </c>
      <c r="E61" s="16">
        <v>0.97</v>
      </c>
      <c r="F61" s="16" t="s">
        <v>96</v>
      </c>
      <c r="G61" s="16">
        <v>0</v>
      </c>
      <c r="H61" s="16">
        <v>0.8</v>
      </c>
      <c r="I61" s="16" t="s">
        <v>104</v>
      </c>
      <c r="J61" s="23" t="s">
        <v>117</v>
      </c>
      <c r="K61" s="21" t="s">
        <v>168</v>
      </c>
    </row>
    <row r="62" spans="2:11">
      <c r="B62" s="15" t="s">
        <v>169</v>
      </c>
      <c r="C62" s="15" t="s">
        <v>122</v>
      </c>
      <c r="D62" s="16">
        <v>0</v>
      </c>
      <c r="E62" s="16">
        <v>0.97</v>
      </c>
      <c r="F62" s="16" t="s">
        <v>96</v>
      </c>
      <c r="G62" s="16">
        <v>0</v>
      </c>
      <c r="H62" s="16">
        <v>0.8</v>
      </c>
      <c r="I62" s="16" t="s">
        <v>104</v>
      </c>
      <c r="J62" s="23" t="s">
        <v>117</v>
      </c>
      <c r="K62" s="57" t="s">
        <v>168</v>
      </c>
    </row>
    <row r="63" spans="2:11" ht="15.75" thickBot="1">
      <c r="B63" s="27" t="s">
        <v>170</v>
      </c>
      <c r="C63" s="27" t="s">
        <v>95</v>
      </c>
      <c r="D63" s="28">
        <v>0</v>
      </c>
      <c r="E63" s="28">
        <v>1</v>
      </c>
      <c r="F63" s="28" t="s">
        <v>96</v>
      </c>
      <c r="G63" s="28">
        <v>0.95</v>
      </c>
      <c r="H63" s="28">
        <v>1</v>
      </c>
      <c r="I63" s="28" t="s">
        <v>104</v>
      </c>
      <c r="J63" s="29"/>
      <c r="K63" s="56"/>
    </row>
  </sheetData>
  <sheetProtection algorithmName="SHA-512" hashValue="JHI3/P8Q/bK95YnrCZzpyZ42NaXgqvCytXONF62QvaDAoyd2o4DvEchQCHed7BmjDD45B4T+sPPtorvce5UFKQ==" saltValue="MOEgEyQk5JkJi6Zip+qFAg==" spinCount="100000" sheet="1"/>
  <pageMargins left="0.7" right="0.7" top="0.75" bottom="0.75" header="0.3" footer="0.3"/>
  <pageSetup paperSize="9" orientation="portrait" r:id="rId1"/>
  <customProperties>
    <customPr name="_pios_id" r:id="rId2"/>
  </customProperties>
  <tableParts count="1">
    <tablePart r:id="rId3"/>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Legend!#REF!</xm:f>
          </x14:formula1>
          <xm:sqref>F3:F4 F6:F63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604cbdeb-6728-4034-97dc-7aa7c91a6516" ContentTypeId="0x01010050A0D7467D640B4A90298761CEAB2DBF" PreviousValue="false"/>
</file>

<file path=customXml/item3.xml><?xml version="1.0" encoding="utf-8"?>
<ct:contentTypeSchema xmlns:ct="http://schemas.microsoft.com/office/2006/metadata/contentType" xmlns:ma="http://schemas.microsoft.com/office/2006/metadata/properties/metaAttributes" ct:_="" ma:_="" ma:contentTypeName="Stedin Document" ma:contentTypeID="0x01010050A0D7467D640B4A90298761CEAB2DBF00FCDA6D4B2B30C343B29B9C4727456877" ma:contentTypeVersion="14" ma:contentTypeDescription="" ma:contentTypeScope="" ma:versionID="d759cb84e2c4dc30d1398e4d2a1c6406">
  <xsd:schema xmlns:xsd="http://www.w3.org/2001/XMLSchema" xmlns:xs="http://www.w3.org/2001/XMLSchema" xmlns:p="http://schemas.microsoft.com/office/2006/metadata/properties" xmlns:ns2="b5bd485c-512e-407d-a6ea-42f029331c51" xmlns:ns3="be7b0131-d437-441f-afff-99522ad4cab3" xmlns:ns4="a305463c-6e1c-494f-b5fc-3cb55b1ef85b" targetNamespace="http://schemas.microsoft.com/office/2006/metadata/properties" ma:root="true" ma:fieldsID="30bf1ba2fa17e8240ba271679ac0a00b" ns2:_="" ns3:_="" ns4:_="">
    <xsd:import namespace="b5bd485c-512e-407d-a6ea-42f029331c51"/>
    <xsd:import namespace="be7b0131-d437-441f-afff-99522ad4cab3"/>
    <xsd:import namespace="a305463c-6e1c-494f-b5fc-3cb55b1ef85b"/>
    <xsd:element name="properties">
      <xsd:complexType>
        <xsd:sequence>
          <xsd:element name="documentManagement">
            <xsd:complexType>
              <xsd:all>
                <xsd:element ref="ns2:TaxCatchAll" minOccurs="0"/>
                <xsd:element ref="ns2:TaxCatchAllLabel" minOccurs="0"/>
                <xsd:element ref="ns2:TaxKeywordTaxHTField" minOccurs="0"/>
                <xsd:element ref="ns2:j3c504f879c44879af5a0eca98c44af3" minOccurs="0"/>
                <xsd:element ref="ns2:h1845a6a99cf4df984d158b50ac94251" minOccurs="0"/>
                <xsd:element ref="ns3:_dlc_DocId" minOccurs="0"/>
                <xsd:element ref="ns3:_dlc_DocIdUrl" minOccurs="0"/>
                <xsd:element ref="ns3:_dlc_DocIdPersistId" minOccurs="0"/>
                <xsd:element ref="ns2:nebeaeaf2a114e259f3c847eeaed1a9a" minOccurs="0"/>
                <xsd:element ref="ns2:oec226ff7b0649b1a381986076f21f40" minOccurs="0"/>
                <xsd:element ref="ns2:n6862f3f262f4589b4fd33986a02ff55"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bd485c-512e-407d-a6ea-42f029331c5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33feb91-0850-41c6-b6b0-6c82854474d2}" ma:internalName="TaxCatchAll" ma:showField="CatchAllData" ma:web="be7b0131-d437-441f-afff-99522ad4cab3">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33feb91-0850-41c6-b6b0-6c82854474d2}" ma:internalName="TaxCatchAllLabel" ma:readOnly="true" ma:showField="CatchAllDataLabel" ma:web="be7b0131-d437-441f-afff-99522ad4cab3">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Tags" ma:fieldId="{23f27201-bee3-471e-b2e7-b64fd8b7ca38}" ma:taxonomyMulti="true" ma:sspId="604cbdeb-6728-4034-97dc-7aa7c91a6516" ma:termSetId="00000000-0000-0000-0000-000000000000" ma:anchorId="00000000-0000-0000-0000-000000000000" ma:open="true" ma:isKeyword="true">
      <xsd:complexType>
        <xsd:sequence>
          <xsd:element ref="pc:Terms" minOccurs="0" maxOccurs="1"/>
        </xsd:sequence>
      </xsd:complexType>
    </xsd:element>
    <xsd:element name="j3c504f879c44879af5a0eca98c44af3" ma:index="12" nillable="true" ma:taxonomy="true" ma:internalName="j3c504f879c44879af5a0eca98c44af3" ma:taxonomyFieldName="DocumentsoortSTD" ma:displayName="Documentsoort" ma:indexed="true" ma:readOnly="false" ma:default="" ma:fieldId="{33c504f8-79c4-4879-af5a-0eca98c44af3}" ma:sspId="604cbdeb-6728-4034-97dc-7aa7c91a6516" ma:termSetId="c1637769-c6cc-4185-8151-08b503c1cf14" ma:anchorId="00000000-0000-0000-0000-000000000000" ma:open="false" ma:isKeyword="false">
      <xsd:complexType>
        <xsd:sequence>
          <xsd:element ref="pc:Terms" minOccurs="0" maxOccurs="1"/>
        </xsd:sequence>
      </xsd:complexType>
    </xsd:element>
    <xsd:element name="h1845a6a99cf4df984d158b50ac94251" ma:index="14" nillable="true" ma:taxonomy="true" ma:internalName="h1845a6a99cf4df984d158b50ac94251" ma:taxonomyFieldName="Onderwerp_x002f_ThemaSTD" ma:displayName="Onderwerp" ma:indexed="true" ma:readOnly="false" ma:default="" ma:fieldId="{11845a6a-99cf-4df9-84d1-58b50ac94251}" ma:sspId="604cbdeb-6728-4034-97dc-7aa7c91a6516" ma:termSetId="d8a946e3-8f4f-4667-946f-705c596cde1f" ma:anchorId="00000000-0000-0000-0000-000000000000" ma:open="false" ma:isKeyword="false">
      <xsd:complexType>
        <xsd:sequence>
          <xsd:element ref="pc:Terms" minOccurs="0" maxOccurs="1"/>
        </xsd:sequence>
      </xsd:complexType>
    </xsd:element>
    <xsd:element name="nebeaeaf2a114e259f3c847eeaed1a9a" ma:index="19" nillable="true" ma:taxonomy="true" ma:internalName="nebeaeaf2a114e259f3c847eeaed1a9a" ma:taxonomyFieldName="SgStatus" ma:displayName="Status" ma:indexed="true" ma:readOnly="false" ma:default="" ma:fieldId="{7ebeaeaf-2a11-4e25-9f3c-847eeaed1a9a}" ma:sspId="604cbdeb-6728-4034-97dc-7aa7c91a6516" ma:termSetId="e59d2208-eb95-486d-824d-be281a4fb477" ma:anchorId="00000000-0000-0000-0000-000000000000" ma:open="false" ma:isKeyword="false">
      <xsd:complexType>
        <xsd:sequence>
          <xsd:element ref="pc:Terms" minOccurs="0" maxOccurs="1"/>
        </xsd:sequence>
      </xsd:complexType>
    </xsd:element>
    <xsd:element name="oec226ff7b0649b1a381986076f21f40" ma:index="21" nillable="true" ma:taxonomy="true" ma:internalName="oec226ff7b0649b1a381986076f21f40" ma:taxonomyFieldName="Dossierkenmerk_x0020_2" ma:displayName="Sub-Onderwerp" ma:indexed="true" ma:readOnly="false" ma:default="" ma:fieldId="{8ec226ff-7b06-49b1-a381-986076f21f40}" ma:sspId="604cbdeb-6728-4034-97dc-7aa7c91a6516" ma:termSetId="d8a946e3-8f4f-4667-946f-705c596cde1f" ma:anchorId="00000000-0000-0000-0000-000000000000" ma:open="false" ma:isKeyword="false">
      <xsd:complexType>
        <xsd:sequence>
          <xsd:element ref="pc:Terms" minOccurs="0" maxOccurs="1"/>
        </xsd:sequence>
      </xsd:complexType>
    </xsd:element>
    <xsd:element name="n6862f3f262f4589b4fd33986a02ff55" ma:index="23" nillable="true" ma:taxonomy="true" ma:internalName="n6862f3f262f4589b4fd33986a02ff55" ma:taxonomyFieldName="Dossierkenmerk_x0020_1" ma:displayName="Dossierkenmerk 1" ma:indexed="true" ma:default="" ma:fieldId="{76862f3f-262f-4589-b4fd-33986a02ff55}" ma:sspId="604cbdeb-6728-4034-97dc-7aa7c91a6516" ma:termSetId="d8a946e3-8f4f-4667-946f-705c596cde1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e7b0131-d437-441f-afff-99522ad4cab3" elementFormDefault="qualified">
    <xsd:import namespace="http://schemas.microsoft.com/office/2006/documentManagement/types"/>
    <xsd:import namespace="http://schemas.microsoft.com/office/infopath/2007/PartnerControls"/>
    <xsd:element name="_dlc_DocId" ma:index="16" nillable="true" ma:displayName="Waarde van de document-id" ma:description="De waarde van de document-id die aan dit item is toegewezen." ma:internalName="_dlc_DocId" ma:readOnly="true">
      <xsd:simpleType>
        <xsd:restriction base="dms:Text"/>
      </xsd:simpleType>
    </xsd:element>
    <xsd:element name="_dlc_DocIdUrl" ma:index="17"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305463c-6e1c-494f-b5fc-3cb55b1ef85b"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Inhoudstype"/>
        <xsd:element ref="dc:title" minOccurs="0" maxOccurs="1" ma:index="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j3c504f879c44879af5a0eca98c44af3 xmlns="b5bd485c-512e-407d-a6ea-42f029331c51">
      <Terms xmlns="http://schemas.microsoft.com/office/infopath/2007/PartnerControls"/>
    </j3c504f879c44879af5a0eca98c44af3>
    <h1845a6a99cf4df984d158b50ac94251 xmlns="b5bd485c-512e-407d-a6ea-42f029331c51">
      <Terms xmlns="http://schemas.microsoft.com/office/infopath/2007/PartnerControls"/>
    </h1845a6a99cf4df984d158b50ac94251>
    <oec226ff7b0649b1a381986076f21f40 xmlns="b5bd485c-512e-407d-a6ea-42f029331c51">
      <Terms xmlns="http://schemas.microsoft.com/office/infopath/2007/PartnerControls"/>
    </oec226ff7b0649b1a381986076f21f40>
    <TaxKeywordTaxHTField xmlns="b5bd485c-512e-407d-a6ea-42f029331c51">
      <Terms xmlns="http://schemas.microsoft.com/office/infopath/2007/PartnerControls"/>
    </TaxKeywordTaxHTField>
    <nebeaeaf2a114e259f3c847eeaed1a9a xmlns="b5bd485c-512e-407d-a6ea-42f029331c51">
      <Terms xmlns="http://schemas.microsoft.com/office/infopath/2007/PartnerControls">
        <TermInfo xmlns="http://schemas.microsoft.com/office/infopath/2007/PartnerControls">
          <TermName xmlns="http://schemas.microsoft.com/office/infopath/2007/PartnerControls">Actief</TermName>
          <TermId xmlns="http://schemas.microsoft.com/office/infopath/2007/PartnerControls">daf86166-a937-43c2-91a7-afc7697ebaa9</TermId>
        </TermInfo>
      </Terms>
    </nebeaeaf2a114e259f3c847eeaed1a9a>
    <TaxCatchAll xmlns="b5bd485c-512e-407d-a6ea-42f029331c51">
      <Value>2</Value>
    </TaxCatchAll>
    <n6862f3f262f4589b4fd33986a02ff55 xmlns="b5bd485c-512e-407d-a6ea-42f029331c51">
      <Terms xmlns="http://schemas.microsoft.com/office/infopath/2007/PartnerControls"/>
    </n6862f3f262f4589b4fd33986a02ff55>
    <_dlc_DocId xmlns="be7b0131-d437-441f-afff-99522ad4cab3">STS-INKOOP002-31882270-143</_dlc_DocId>
    <_dlc_DocIdUrl xmlns="be7b0131-d437-441f-afff-99522ad4cab3">
      <Url>https://stedingroep.sharepoint.com/sites/sts-inkoop002/_layouts/15/DocIdRedir.aspx?ID=STS-INKOOP002-31882270-143</Url>
      <Description>STS-INKOOP002-31882270-143</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7D4DFF-5876-44F4-81DE-09C8E8F1D1B4}">
  <ds:schemaRefs>
    <ds:schemaRef ds:uri="http://schemas.microsoft.com/sharepoint/events"/>
  </ds:schemaRefs>
</ds:datastoreItem>
</file>

<file path=customXml/itemProps2.xml><?xml version="1.0" encoding="utf-8"?>
<ds:datastoreItem xmlns:ds="http://schemas.openxmlformats.org/officeDocument/2006/customXml" ds:itemID="{7EF078A1-3D35-4538-8BB3-4D696D047E67}">
  <ds:schemaRefs>
    <ds:schemaRef ds:uri="Microsoft.SharePoint.Taxonomy.ContentTypeSync"/>
  </ds:schemaRefs>
</ds:datastoreItem>
</file>

<file path=customXml/itemProps3.xml><?xml version="1.0" encoding="utf-8"?>
<ds:datastoreItem xmlns:ds="http://schemas.openxmlformats.org/officeDocument/2006/customXml" ds:itemID="{96BA2226-2A4C-41AF-A004-BF561A48C7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bd485c-512e-407d-a6ea-42f029331c51"/>
    <ds:schemaRef ds:uri="be7b0131-d437-441f-afff-99522ad4cab3"/>
    <ds:schemaRef ds:uri="a305463c-6e1c-494f-b5fc-3cb55b1ef8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007D198-4754-4C18-A371-DB86C45A48AE}">
  <ds:schemaRefs>
    <ds:schemaRef ds:uri="http://schemas.microsoft.com/office/2006/metadata/properties"/>
    <ds:schemaRef ds:uri="http://schemas.microsoft.com/office/infopath/2007/PartnerControls"/>
    <ds:schemaRef ds:uri="b5bd485c-512e-407d-a6ea-42f029331c51"/>
    <ds:schemaRef ds:uri="be7b0131-d437-441f-afff-99522ad4cab3"/>
  </ds:schemaRefs>
</ds:datastoreItem>
</file>

<file path=customXml/itemProps5.xml><?xml version="1.0" encoding="utf-8"?>
<ds:datastoreItem xmlns:ds="http://schemas.openxmlformats.org/officeDocument/2006/customXml" ds:itemID="{07F7A82C-263F-4040-A364-6E7D40B8E736}">
  <ds:schemaRefs>
    <ds:schemaRef ds:uri="http://schemas.microsoft.com/sharepoint/v3/contenttype/forms"/>
  </ds:schemaRefs>
</ds:datastoreItem>
</file>

<file path=docMetadata/LabelInfo.xml><?xml version="1.0" encoding="utf-8"?>
<clbl:labelList xmlns:clbl="http://schemas.microsoft.com/office/2020/mipLabelMetadata">
  <clbl:label id="{697f104b-d7cb-48c8-ac9f-bd87105bafdc}" enabled="0" method="" siteId="{697f104b-d7cb-48c8-ac9f-bd87105bafdc}"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Introduction</vt:lpstr>
      <vt:lpstr>Legend</vt:lpstr>
      <vt:lpstr>Material passport</vt:lpstr>
      <vt:lpstr>Material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dc:creator>
  <cp:keywords/>
  <dc:description/>
  <cp:lastModifiedBy>Linden, JP van der (Job)</cp:lastModifiedBy>
  <cp:revision/>
  <dcterms:created xsi:type="dcterms:W3CDTF">2018-06-26T11:13:45Z</dcterms:created>
  <dcterms:modified xsi:type="dcterms:W3CDTF">2024-04-17T09:39:53Z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0x01010050A0D7467D640B4A90298761CEAB2DBF00FCDA6D4B2B30C343B29B9C4727456877</vt:lpwstr>
  </property>
  <property fmtid="{D5CDD505-2E9C-101B-9397-08002B2CF9AE}" pid="3" name="_dlc_DocIdItemGuid">
    <vt:lpwstr>c991c6e7-dc4e-4efa-aca8-d6ad69ccaa77</vt:lpwstr>
  </property>
  <property fmtid="{D5CDD505-2E9C-101B-9397-08002B2CF9AE}" pid="4" name="SgStatus">
    <vt:lpwstr>2;#Actief|daf86166-a937-43c2-91a7-afc7697ebaa9</vt:lpwstr>
  </property>
  <property fmtid="{D5CDD505-2E9C-101B-9397-08002B2CF9AE}" pid="5" name="Dossierkenmerk 2">
    <vt:lpwstr/>
  </property>
  <property fmtid="{D5CDD505-2E9C-101B-9397-08002B2CF9AE}" pid="6" name="TaxKeyword">
    <vt:lpwstr/>
  </property>
  <property fmtid="{D5CDD505-2E9C-101B-9397-08002B2CF9AE}" pid="7" name="Dossierkenmerk 1">
    <vt:lpwstr/>
  </property>
  <property fmtid="{D5CDD505-2E9C-101B-9397-08002B2CF9AE}" pid="8" name="Onderwerp/ThemaSTD">
    <vt:lpwstr/>
  </property>
  <property fmtid="{D5CDD505-2E9C-101B-9397-08002B2CF9AE}" pid="9" name="DocumentsoortSTD">
    <vt:lpwstr/>
  </property>
  <property fmtid="{D5CDD505-2E9C-101B-9397-08002B2CF9AE}" pid="10" name="MSIP_Label_89999a2b-9a21-4e6e-bf76-863fcb82bc91_Enabled">
    <vt:lpwstr>true</vt:lpwstr>
  </property>
  <property fmtid="{D5CDD505-2E9C-101B-9397-08002B2CF9AE}" pid="11" name="MSIP_Label_89999a2b-9a21-4e6e-bf76-863fcb82bc91_SetDate">
    <vt:lpwstr>2024-01-17T08:50:13Z</vt:lpwstr>
  </property>
  <property fmtid="{D5CDD505-2E9C-101B-9397-08002B2CF9AE}" pid="12" name="MSIP_Label_89999a2b-9a21-4e6e-bf76-863fcb82bc91_Method">
    <vt:lpwstr>Standard</vt:lpwstr>
  </property>
  <property fmtid="{D5CDD505-2E9C-101B-9397-08002B2CF9AE}" pid="13" name="MSIP_Label_89999a2b-9a21-4e6e-bf76-863fcb82bc91_Name">
    <vt:lpwstr>Intern</vt:lpwstr>
  </property>
  <property fmtid="{D5CDD505-2E9C-101B-9397-08002B2CF9AE}" pid="14" name="MSIP_Label_89999a2b-9a21-4e6e-bf76-863fcb82bc91_SiteId">
    <vt:lpwstr>40ce6286-0e4a-4500-8bb1-bf46447c5f7f</vt:lpwstr>
  </property>
  <property fmtid="{D5CDD505-2E9C-101B-9397-08002B2CF9AE}" pid="15" name="MSIP_Label_89999a2b-9a21-4e6e-bf76-863fcb82bc91_ActionId">
    <vt:lpwstr>79aabef1-8f0e-457d-bfcc-61d73e59c62e</vt:lpwstr>
  </property>
  <property fmtid="{D5CDD505-2E9C-101B-9397-08002B2CF9AE}" pid="16" name="MSIP_Label_89999a2b-9a21-4e6e-bf76-863fcb82bc91_ContentBits">
    <vt:lpwstr>0</vt:lpwstr>
  </property>
</Properties>
</file>